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4.09.2025\"/>
    </mc:Choice>
  </mc:AlternateContent>
  <xr:revisionPtr revIDLastSave="0" documentId="13_ncr:1_{9679EF77-303F-4B70-AB8A-23945F799E8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4" sheetId="1" r:id="rId1"/>
  </sheet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0" i="1" s="1"/>
  <c r="D21" i="1"/>
  <c r="J20" i="1"/>
  <c r="M25" i="1"/>
  <c r="M20" i="1" s="1"/>
  <c r="K25" i="1"/>
  <c r="K20" i="1" s="1"/>
  <c r="F25" i="1"/>
  <c r="F20" i="1" s="1"/>
  <c r="J25" i="1"/>
  <c r="I26" i="1"/>
  <c r="I25" i="1" s="1"/>
  <c r="I20" i="1" s="1"/>
  <c r="I27" i="1"/>
  <c r="U20" i="1" l="1"/>
  <c r="S20" i="1"/>
  <c r="Q20" i="1"/>
  <c r="G20" i="1"/>
  <c r="H20" i="1"/>
  <c r="K26" i="1" l="1"/>
  <c r="M26" i="1" s="1"/>
  <c r="K22" i="1"/>
  <c r="M22" i="1" s="1"/>
  <c r="K23" i="1" l="1"/>
  <c r="M23" i="1"/>
  <c r="M21" i="1" s="1"/>
  <c r="Q21" i="1"/>
  <c r="S21" i="1"/>
  <c r="U25" i="1"/>
  <c r="K28" i="1"/>
  <c r="K27" i="1"/>
  <c r="M27" i="1" s="1"/>
  <c r="K21" i="1" l="1"/>
</calcChain>
</file>

<file path=xl/sharedStrings.xml><?xml version="1.0" encoding="utf-8"?>
<sst xmlns="http://schemas.openxmlformats.org/spreadsheetml/2006/main" count="92" uniqueCount="68">
  <si>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</si>
  <si>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</si>
  <si>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</si>
  <si>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</si>
  <si>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</si>
  <si>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</si>
  <si>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</si>
  <si>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</si>
  <si>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</si>
  <si>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</si>
  <si>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</si>
  <si>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</si>
  <si>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</si>
  <si>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</si>
  <si>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</si>
  <si>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</si>
  <si>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</si>
  <si>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</si>
  <si>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</si>
  <si>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</si>
  <si>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</si>
  <si>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</si>
  <si>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</si>
  <si>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</si>
  <si>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</si>
  <si>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</si>
  <si>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</si>
  <si>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</si>
  <si>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</si>
  <si>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</si>
  <si>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</si>
  <si>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</si>
  <si>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</si>
  <si>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</si>
  <si>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</si>
  <si>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</si>
  <si>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1.4.</t>
  </si>
  <si>
    <t>1.5.</t>
  </si>
  <si>
    <t>1.6.</t>
  </si>
  <si>
    <t>Идентификатор инвестиционного проекта</t>
  </si>
  <si>
    <t>Приложение 14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</si>
  <si>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</si>
  <si>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</si>
  <si>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другое</t>
  </si>
  <si>
    <t>нд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</si>
  <si>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</si>
  <si>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</si>
  <si>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</si>
  <si>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</si>
  <si>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P_9</t>
  </si>
  <si>
    <t>1.6.1.</t>
  </si>
  <si>
    <t>P_10</t>
  </si>
  <si>
    <t>1.6.2.</t>
  </si>
  <si>
    <t>P_11</t>
  </si>
  <si>
    <t>1.6.3.</t>
  </si>
  <si>
    <t>P_12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</si>
  <si>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</si>
  <si>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Смета</t>
  </si>
  <si>
    <t>коммерческое предложение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</si>
  <si>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</si>
  <si>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</si>
  <si>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</si>
  <si>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</si>
  <si>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Вологодская область</t>
  </si>
  <si>
    <t>Приобретение генератора ЭД-150-Т400-1PKM26-ПОЖ (1шт)</t>
  </si>
  <si>
    <t>Приобретение легкового автомобиля LADA GRANTA (1 шт)</t>
  </si>
  <si>
    <t>Приобретение Бурильно-крановая установка TAURUS 035A на базе ГАЗ (1шт)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</si>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</sst>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7" fillId="0" borderId="0"/>
  </cellStyleXfs>
  <cellXfs count="33">
    <xf numFmtId="0" fontId="0" fillId="0" borderId="0" xfId="0"/>
    <xf numFmtId="1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2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2" applyNumberFormat="1" applyAlignment="1">
      <alignment horizontal="center" vertical="center"/>
    </xf>
    <xf numFmtId="2" fontId="1" fillId="0" borderId="0" xfId="2" applyNumberFormat="1" applyAlignment="1">
      <alignment horizontal="center" vertical="center" wrapText="1"/>
    </xf>
    <xf numFmtId="2" fontId="1" fillId="0" borderId="0" xfId="3" applyNumberFormat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textRotation="90" wrapText="1"/>
    </xf>
    <xf numFmtId="2" fontId="1" fillId="0" borderId="2" xfId="2" applyNumberFormat="1" applyBorder="1" applyAlignment="1">
      <alignment horizontal="center" vertical="center" textRotation="90" wrapText="1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horizontal="center" vertical="center" wrapText="1"/>
    </xf>
    <xf numFmtId="4" fontId="1" fillId="0" borderId="2" xfId="2" applyNumberFormat="1" applyBorder="1" applyAlignment="1">
      <alignment horizontal="center" vertical="center"/>
    </xf>
    <xf numFmtId="164" fontId="1" fillId="0" borderId="2" xfId="2" applyNumberForma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165" fontId="1" fillId="0" borderId="2" xfId="2" applyNumberFormat="1" applyBorder="1" applyAlignment="1">
      <alignment horizontal="center" vertical="center"/>
    </xf>
    <xf numFmtId="2" fontId="1" fillId="0" borderId="2" xfId="2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  <xf numFmtId="2" fontId="1" fillId="0" borderId="0" xfId="1" applyNumberFormat="1" applyAlignment="1">
      <alignment horizontal="left" vertical="center"/>
    </xf>
    <xf numFmtId="2" fontId="1" fillId="0" borderId="0" xfId="2" applyNumberFormat="1" applyAlignment="1">
      <alignment horizontal="right" vertical="center"/>
    </xf>
    <xf numFmtId="2" fontId="1" fillId="0" borderId="0" xfId="2" applyNumberFormat="1" applyAlignment="1">
      <alignment horizontal="center" vertical="center"/>
    </xf>
    <xf numFmtId="2" fontId="1" fillId="0" borderId="0" xfId="3" applyNumberFormat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 xr:uid="{43C26911-6AE5-4378-B8A9-E5B07C6DC0D8}"/>
    <cellStyle name="Обычный 3 2" xfId="2" xr:uid="{00000000-0005-0000-0000-000001000000}"/>
    <cellStyle name="Обычный 6" xfId="1" xr:uid="{00000000-0005-0000-0000-000002000000}"/>
    <cellStyle name="Обычный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1"/>
  <sheetViews>
    <sheetView tabSelected="1" topLeftCell="A10" zoomScale="75" zoomScaleNormal="60" workbookViewId="0">
      <selection activeCell="D21" sqref="D21"/>
    </sheetView>
  </sheetViews>
  <sheetFormatPr defaultColWidth="9.140625" defaultRowHeight="15.75" x14ac:dyDescent="0.25"/>
  <cols>
    <col min="1" max="1" width="11.85546875" style="6" customWidth="1"/>
    <col min="2" max="2" width="70.28515625" style="6" customWidth="1"/>
    <col min="3" max="4" width="26.85546875" style="6" customWidth="1"/>
    <col min="5" max="5" width="31.7109375" style="6" customWidth="1"/>
    <col min="6" max="10" width="15.85546875" style="6" customWidth="1"/>
    <col min="11" max="13" width="24.140625" style="6" customWidth="1"/>
    <col min="14" max="14" width="42.140625" style="22" customWidth="1"/>
    <col min="15" max="15" width="20.85546875" style="6" customWidth="1"/>
    <col min="16" max="18" width="12" style="6" customWidth="1"/>
    <col min="19" max="19" width="11.42578125" style="6" customWidth="1"/>
    <col min="20" max="23" width="12" style="6" customWidth="1"/>
    <col min="24" max="16384" width="9.140625" style="6"/>
  </cols>
  <sheetData>
    <row r="1" spans="1:23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 s="5" t="s">
        <v>40</v>
      </c>
    </row>
    <row r="2" spans="1:23" x14ac:dyDescent="0.25">
      <c r="A2" s="26"/>
      <c r="B2" s="26"/>
      <c r="C2" s="26"/>
      <c r="D2" s="26"/>
      <c r="E2" s="8"/>
      <c r="F2" s="8"/>
      <c r="G2" s="8"/>
      <c r="H2" s="8"/>
      <c r="I2" s="8"/>
      <c r="J2" s="8"/>
      <c r="K2" s="8"/>
      <c r="L2" s="8"/>
      <c r="M2" s="8"/>
      <c r="N2" s="9"/>
      <c r="O2" s="8"/>
      <c r="P2" s="8"/>
      <c r="Q2" s="27" t="s">
        <v>0</v>
      </c>
      <c r="R2" s="27"/>
      <c r="S2" s="27"/>
      <c r="T2" s="27"/>
      <c r="U2" s="27"/>
      <c r="V2" s="27"/>
      <c r="W2" s="27"/>
    </row>
    <row r="3" spans="1:23" x14ac:dyDescent="0.25">
      <c r="A3" s="7"/>
      <c r="B3" s="7"/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9"/>
      <c r="O3" s="8"/>
      <c r="P3" s="8"/>
      <c r="Q3" s="27" t="s">
        <v>1</v>
      </c>
      <c r="R3" s="27"/>
      <c r="S3" s="27"/>
      <c r="T3" s="27"/>
      <c r="U3" s="27"/>
      <c r="V3" s="27"/>
      <c r="W3" s="27"/>
    </row>
    <row r="4" spans="1:23" x14ac:dyDescent="0.2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9"/>
      <c r="O4" s="8"/>
      <c r="P4" s="8"/>
      <c r="Q4" s="8"/>
      <c r="R4" s="8"/>
      <c r="S4" s="8"/>
      <c r="T4" s="8"/>
      <c r="U4" s="8"/>
      <c r="V4" s="8"/>
      <c r="W4" s="8"/>
    </row>
    <row r="5" spans="1:23" x14ac:dyDescent="0.25">
      <c r="A5" s="26"/>
      <c r="B5" s="26"/>
      <c r="C5" s="26"/>
      <c r="D5" s="26"/>
      <c r="E5" s="8"/>
      <c r="F5" s="8"/>
      <c r="G5" s="8"/>
      <c r="H5" s="8"/>
      <c r="I5" s="8"/>
      <c r="J5" s="8"/>
      <c r="K5" s="8"/>
      <c r="L5" s="8"/>
      <c r="M5" s="8"/>
      <c r="N5" s="9"/>
      <c r="O5" s="8"/>
      <c r="P5" s="8"/>
      <c r="Q5" s="8"/>
      <c r="R5" s="8"/>
      <c r="S5" s="8"/>
      <c r="T5" s="8"/>
      <c r="U5" s="8"/>
      <c r="V5" s="8"/>
      <c r="W5" s="8"/>
    </row>
    <row r="6" spans="1:23" x14ac:dyDescent="0.25">
      <c r="A6" s="26"/>
      <c r="B6" s="26"/>
      <c r="C6" s="26"/>
      <c r="D6" s="26"/>
      <c r="E6" s="8"/>
      <c r="F6" s="8"/>
      <c r="G6" s="8"/>
      <c r="H6" s="8"/>
      <c r="I6" s="8"/>
      <c r="J6" s="8"/>
      <c r="K6" s="8"/>
      <c r="L6" s="8"/>
      <c r="M6" s="8"/>
      <c r="N6" s="9"/>
      <c r="O6" s="8"/>
      <c r="P6" s="8"/>
      <c r="Q6" s="8"/>
      <c r="R6" s="8"/>
      <c r="S6" s="8"/>
      <c r="T6" s="8"/>
      <c r="U6" s="8"/>
      <c r="V6" s="8"/>
      <c r="W6" s="8"/>
    </row>
    <row r="7" spans="1:23" x14ac:dyDescent="0.25">
      <c r="A7" s="28" t="s">
        <v>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9" t="s">
        <v>41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23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x14ac:dyDescent="0.25">
      <c r="A12" s="30" t="s">
        <v>42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 x14ac:dyDescent="0.25">
      <c r="N14" s="6"/>
    </row>
    <row r="15" spans="1:23" x14ac:dyDescent="0.25">
      <c r="A15" s="12"/>
      <c r="B15" s="12"/>
      <c r="C15" s="12"/>
      <c r="D15" s="12"/>
      <c r="E15" s="12"/>
      <c r="F15" s="11"/>
      <c r="G15" s="11"/>
      <c r="H15" s="11"/>
      <c r="I15" s="11"/>
      <c r="J15" s="11"/>
      <c r="K15" s="11"/>
      <c r="L15" s="11"/>
      <c r="M15" s="11"/>
      <c r="N15" s="12"/>
      <c r="O15" s="11"/>
      <c r="P15" s="12"/>
      <c r="Q15" s="12"/>
      <c r="R15" s="12"/>
      <c r="S15" s="12"/>
      <c r="T15" s="12"/>
      <c r="U15" s="12"/>
      <c r="V15" s="12"/>
      <c r="W15" s="12"/>
    </row>
    <row r="16" spans="1:23" ht="38.25" customHeight="1" x14ac:dyDescent="0.25">
      <c r="A16" s="24" t="s">
        <v>3</v>
      </c>
      <c r="B16" s="24" t="s">
        <v>4</v>
      </c>
      <c r="C16" s="24" t="s">
        <v>39</v>
      </c>
      <c r="D16" s="25" t="s">
        <v>5</v>
      </c>
      <c r="E16" s="25" t="s">
        <v>6</v>
      </c>
      <c r="F16" s="25" t="s">
        <v>7</v>
      </c>
      <c r="G16" s="25"/>
      <c r="H16" s="25"/>
      <c r="I16" s="25"/>
      <c r="J16" s="25"/>
      <c r="K16" s="25" t="s">
        <v>8</v>
      </c>
      <c r="L16" s="25" t="s">
        <v>9</v>
      </c>
      <c r="M16" s="25"/>
      <c r="N16" s="24" t="s">
        <v>10</v>
      </c>
      <c r="O16" s="24" t="s">
        <v>11</v>
      </c>
      <c r="P16" s="24" t="s">
        <v>12</v>
      </c>
      <c r="Q16" s="24"/>
      <c r="R16" s="24"/>
      <c r="S16" s="24"/>
      <c r="T16" s="24"/>
      <c r="U16" s="24"/>
      <c r="V16" s="24"/>
      <c r="W16" s="24"/>
    </row>
    <row r="17" spans="1:23" ht="50.25" customHeight="1" x14ac:dyDescent="0.25">
      <c r="A17" s="24"/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4"/>
      <c r="O17" s="24"/>
      <c r="P17" s="24" t="s">
        <v>13</v>
      </c>
      <c r="Q17" s="24"/>
      <c r="R17" s="24" t="s">
        <v>14</v>
      </c>
      <c r="S17" s="24"/>
      <c r="T17" s="24" t="s">
        <v>15</v>
      </c>
      <c r="U17" s="24"/>
      <c r="V17" s="24" t="s">
        <v>43</v>
      </c>
      <c r="W17" s="24"/>
    </row>
    <row r="18" spans="1:23" ht="138.75" customHeight="1" x14ac:dyDescent="0.25">
      <c r="A18" s="24"/>
      <c r="B18" s="24"/>
      <c r="C18" s="24"/>
      <c r="D18" s="25"/>
      <c r="E18" s="25"/>
      <c r="F18" s="14" t="s">
        <v>16</v>
      </c>
      <c r="G18" s="14" t="s">
        <v>17</v>
      </c>
      <c r="H18" s="14" t="s">
        <v>18</v>
      </c>
      <c r="I18" s="14" t="s">
        <v>19</v>
      </c>
      <c r="J18" s="14" t="s">
        <v>20</v>
      </c>
      <c r="K18" s="25"/>
      <c r="L18" s="13" t="s">
        <v>21</v>
      </c>
      <c r="M18" s="13" t="s">
        <v>22</v>
      </c>
      <c r="N18" s="24"/>
      <c r="O18" s="24"/>
      <c r="P18" s="15" t="s">
        <v>23</v>
      </c>
      <c r="Q18" s="15" t="s">
        <v>24</v>
      </c>
      <c r="R18" s="15" t="s">
        <v>23</v>
      </c>
      <c r="S18" s="15" t="s">
        <v>24</v>
      </c>
      <c r="T18" s="15" t="s">
        <v>23</v>
      </c>
      <c r="U18" s="15" t="s">
        <v>24</v>
      </c>
      <c r="V18" s="15" t="s">
        <v>23</v>
      </c>
      <c r="W18" s="15" t="s">
        <v>24</v>
      </c>
    </row>
    <row r="19" spans="1:23" ht="16.5" customHeight="1" x14ac:dyDescent="0.25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7">
        <v>14</v>
      </c>
      <c r="O19" s="16">
        <v>15</v>
      </c>
      <c r="P19" s="16" t="s">
        <v>25</v>
      </c>
      <c r="Q19" s="16" t="s">
        <v>26</v>
      </c>
      <c r="R19" s="16" t="s">
        <v>27</v>
      </c>
      <c r="S19" s="16" t="s">
        <v>28</v>
      </c>
      <c r="T19" s="16" t="s">
        <v>29</v>
      </c>
      <c r="U19" s="16" t="s">
        <v>30</v>
      </c>
      <c r="V19" s="16" t="s">
        <v>31</v>
      </c>
      <c r="W19" s="16" t="s">
        <v>32</v>
      </c>
    </row>
    <row r="20" spans="1:23" ht="16.5" customHeight="1" x14ac:dyDescent="0.25">
      <c r="A20" s="2">
        <v>1</v>
      </c>
      <c r="B20" s="2" t="s">
        <v>63</v>
      </c>
      <c r="C20" s="16" t="s">
        <v>67</v>
      </c>
      <c r="D20" s="23">
        <f>D21+D25</f>
        <v>36.367999999999995</v>
      </c>
      <c r="E20" s="16" t="s">
        <v>44</v>
      </c>
      <c r="F20" s="23">
        <f>F21+F24+F25</f>
        <v>22.213951510399998</v>
      </c>
      <c r="G20" s="23">
        <f t="shared" ref="G20:M20" si="0">G21+G24+G25</f>
        <v>0</v>
      </c>
      <c r="H20" s="23">
        <f t="shared" si="0"/>
        <v>0</v>
      </c>
      <c r="I20" s="23">
        <f>I21+I24+I25</f>
        <v>21.695531809999999</v>
      </c>
      <c r="J20" s="23">
        <f>J21+J24+J25</f>
        <v>0.51841970039999996</v>
      </c>
      <c r="K20" s="23">
        <f>K21+K24+K25</f>
        <v>18.511626258666666</v>
      </c>
      <c r="L20" s="23" t="s">
        <v>44</v>
      </c>
      <c r="M20" s="23">
        <f>M21+M24+M25</f>
        <v>30.305183925333335</v>
      </c>
      <c r="N20" s="16" t="s">
        <v>44</v>
      </c>
      <c r="O20" s="16">
        <v>0</v>
      </c>
      <c r="P20" s="16">
        <v>0</v>
      </c>
      <c r="Q20" s="16">
        <f>Q21</f>
        <v>0.16</v>
      </c>
      <c r="R20" s="16">
        <v>0</v>
      </c>
      <c r="S20" s="16">
        <f>S21</f>
        <v>0.63</v>
      </c>
      <c r="T20" s="16">
        <v>0</v>
      </c>
      <c r="U20" s="16">
        <f>U25</f>
        <v>3</v>
      </c>
      <c r="V20" s="16">
        <v>0</v>
      </c>
      <c r="W20" s="16">
        <v>0</v>
      </c>
    </row>
    <row r="21" spans="1:23" ht="31.5" x14ac:dyDescent="0.25">
      <c r="A21" s="1" t="s">
        <v>36</v>
      </c>
      <c r="B21" s="2" t="s">
        <v>33</v>
      </c>
      <c r="C21" s="16" t="s">
        <v>67</v>
      </c>
      <c r="D21" s="18">
        <f>D22+D23</f>
        <v>4.8940000000000001</v>
      </c>
      <c r="E21" s="16" t="s">
        <v>44</v>
      </c>
      <c r="F21" s="18">
        <v>4.8935620799999997</v>
      </c>
      <c r="G21" s="16">
        <v>0</v>
      </c>
      <c r="H21" s="16">
        <v>0</v>
      </c>
      <c r="I21" s="18">
        <v>4.8935620799999997</v>
      </c>
      <c r="J21" s="16">
        <v>0</v>
      </c>
      <c r="K21" s="18">
        <f>SUM(K22:K23)</f>
        <v>4.0779683999999996</v>
      </c>
      <c r="L21" s="16" t="s">
        <v>44</v>
      </c>
      <c r="M21" s="19">
        <f>SUM(M22:M23)</f>
        <v>4.0779683999999996</v>
      </c>
      <c r="N21" s="17" t="s">
        <v>44</v>
      </c>
      <c r="O21" s="16">
        <v>0</v>
      </c>
      <c r="P21" s="16">
        <v>0</v>
      </c>
      <c r="Q21" s="16">
        <f>SUM(Q22:Q23)</f>
        <v>0.16</v>
      </c>
      <c r="R21" s="16">
        <v>0</v>
      </c>
      <c r="S21" s="16">
        <f>SUM(S22:S23)</f>
        <v>0.63</v>
      </c>
      <c r="T21" s="16">
        <v>0</v>
      </c>
      <c r="U21" s="16">
        <v>0</v>
      </c>
      <c r="V21" s="16">
        <v>0</v>
      </c>
      <c r="W21" s="16">
        <v>0</v>
      </c>
    </row>
    <row r="22" spans="1:23" ht="78.75" x14ac:dyDescent="0.25">
      <c r="A22" s="1" t="s">
        <v>45</v>
      </c>
      <c r="B22" s="4" t="s">
        <v>46</v>
      </c>
      <c r="C22" s="3" t="s">
        <v>47</v>
      </c>
      <c r="D22" s="20">
        <v>2.5670000000000002</v>
      </c>
      <c r="E22" s="16" t="s">
        <v>57</v>
      </c>
      <c r="F22" s="18">
        <v>2.5670280000000001</v>
      </c>
      <c r="G22" s="16">
        <v>0</v>
      </c>
      <c r="H22" s="16">
        <v>0</v>
      </c>
      <c r="I22" s="18">
        <v>2.5670280000000001</v>
      </c>
      <c r="J22" s="16">
        <v>0</v>
      </c>
      <c r="K22" s="18">
        <f>F22/1.2</f>
        <v>2.1391900000000001</v>
      </c>
      <c r="L22" s="16">
        <v>2025</v>
      </c>
      <c r="M22" s="18">
        <f>K22</f>
        <v>2.1391900000000001</v>
      </c>
      <c r="N22" s="21" t="s">
        <v>59</v>
      </c>
      <c r="O22" s="16">
        <v>0</v>
      </c>
      <c r="P22" s="16">
        <v>0</v>
      </c>
      <c r="Q22" s="16">
        <v>0.16</v>
      </c>
      <c r="R22" s="16">
        <v>0</v>
      </c>
      <c r="S22" s="16">
        <v>0.25</v>
      </c>
      <c r="T22" s="16">
        <v>0</v>
      </c>
      <c r="U22" s="16">
        <v>0</v>
      </c>
      <c r="V22" s="16">
        <v>0</v>
      </c>
      <c r="W22" s="16">
        <v>0</v>
      </c>
    </row>
    <row r="23" spans="1:23" ht="47.25" x14ac:dyDescent="0.25">
      <c r="A23" s="1" t="s">
        <v>48</v>
      </c>
      <c r="B23" s="2" t="s">
        <v>56</v>
      </c>
      <c r="C23" s="3" t="s">
        <v>49</v>
      </c>
      <c r="D23" s="20">
        <v>2.327</v>
      </c>
      <c r="E23" s="16" t="s">
        <v>57</v>
      </c>
      <c r="F23" s="18">
        <v>2.3265340799999996</v>
      </c>
      <c r="G23" s="16">
        <v>0</v>
      </c>
      <c r="H23" s="16">
        <v>0</v>
      </c>
      <c r="I23" s="18">
        <v>2.3265340799999996</v>
      </c>
      <c r="J23" s="16">
        <v>0</v>
      </c>
      <c r="K23" s="18">
        <f>F23/1.2</f>
        <v>1.9387783999999997</v>
      </c>
      <c r="L23" s="16">
        <v>2026</v>
      </c>
      <c r="M23" s="18">
        <f>K23</f>
        <v>1.9387783999999997</v>
      </c>
      <c r="N23" s="21" t="s">
        <v>59</v>
      </c>
      <c r="O23" s="16">
        <v>0</v>
      </c>
      <c r="P23" s="16">
        <v>0</v>
      </c>
      <c r="Q23" s="16">
        <v>0</v>
      </c>
      <c r="R23" s="16">
        <v>0</v>
      </c>
      <c r="S23" s="16">
        <v>0.38</v>
      </c>
      <c r="T23" s="16">
        <v>0</v>
      </c>
      <c r="U23" s="16">
        <v>0</v>
      </c>
      <c r="V23" s="16">
        <v>0</v>
      </c>
      <c r="W23" s="16">
        <v>0</v>
      </c>
    </row>
    <row r="24" spans="1:23" ht="31.5" x14ac:dyDescent="0.25">
      <c r="A24" s="1" t="s">
        <v>37</v>
      </c>
      <c r="B24" s="2" t="s">
        <v>34</v>
      </c>
      <c r="C24" s="16" t="s">
        <v>67</v>
      </c>
      <c r="D24" s="16">
        <v>0</v>
      </c>
      <c r="E24" s="16" t="s">
        <v>44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 t="s">
        <v>44</v>
      </c>
      <c r="M24" s="16">
        <v>0</v>
      </c>
      <c r="N24" s="17" t="s">
        <v>44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</row>
    <row r="25" spans="1:23" x14ac:dyDescent="0.25">
      <c r="A25" s="1" t="s">
        <v>38</v>
      </c>
      <c r="B25" s="2" t="s">
        <v>35</v>
      </c>
      <c r="C25" s="16" t="s">
        <v>67</v>
      </c>
      <c r="D25" s="19">
        <f>D26+D27+D28</f>
        <v>31.473999999999997</v>
      </c>
      <c r="E25" s="16" t="s">
        <v>44</v>
      </c>
      <c r="F25" s="19">
        <f>SUM(F26:F28)</f>
        <v>17.320389430399999</v>
      </c>
      <c r="G25" s="19">
        <v>0</v>
      </c>
      <c r="H25" s="16">
        <v>0</v>
      </c>
      <c r="I25" s="19">
        <f>SUM(I26:I28)</f>
        <v>16.80196973</v>
      </c>
      <c r="J25" s="19">
        <f>SUM(J26:J28)</f>
        <v>0.51841970039999996</v>
      </c>
      <c r="K25" s="19">
        <f>SUM(K26:K28)</f>
        <v>14.433657858666667</v>
      </c>
      <c r="L25" s="16" t="s">
        <v>44</v>
      </c>
      <c r="M25" s="19">
        <f>SUM(M26:M28)</f>
        <v>26.227215525333335</v>
      </c>
      <c r="N25" s="17" t="s">
        <v>44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f>SUM(U26:U28)</f>
        <v>3</v>
      </c>
      <c r="V25" s="16">
        <v>0</v>
      </c>
      <c r="W25" s="16">
        <v>0</v>
      </c>
    </row>
    <row r="26" spans="1:23" ht="63" x14ac:dyDescent="0.25">
      <c r="A26" s="1" t="s">
        <v>50</v>
      </c>
      <c r="B26" s="2" t="s">
        <v>64</v>
      </c>
      <c r="C26" s="3" t="s">
        <v>51</v>
      </c>
      <c r="D26" s="20">
        <v>4.3079999999999998</v>
      </c>
      <c r="E26" s="16" t="s">
        <v>58</v>
      </c>
      <c r="F26" s="18">
        <v>4.3075290303999996</v>
      </c>
      <c r="G26" s="16">
        <v>0</v>
      </c>
      <c r="H26" s="16">
        <v>0</v>
      </c>
      <c r="I26" s="18">
        <f>4.3075290304-J26</f>
        <v>3.9173701299999997</v>
      </c>
      <c r="J26" s="18">
        <v>0.39015890040000001</v>
      </c>
      <c r="K26" s="18">
        <f>F26/1.2</f>
        <v>3.5896075253333333</v>
      </c>
      <c r="L26" s="16">
        <v>2028</v>
      </c>
      <c r="M26" s="18">
        <f>K26</f>
        <v>3.5896075253333333</v>
      </c>
      <c r="N26" s="21" t="s">
        <v>60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1</v>
      </c>
      <c r="V26" s="16">
        <v>0</v>
      </c>
      <c r="W26" s="16">
        <v>0</v>
      </c>
    </row>
    <row r="27" spans="1:23" ht="47.25" x14ac:dyDescent="0.25">
      <c r="A27" s="1" t="s">
        <v>52</v>
      </c>
      <c r="B27" s="2" t="s">
        <v>65</v>
      </c>
      <c r="C27" s="3" t="s">
        <v>53</v>
      </c>
      <c r="D27" s="20">
        <v>1.5389999999999999</v>
      </c>
      <c r="E27" s="16" t="s">
        <v>58</v>
      </c>
      <c r="F27" s="18">
        <v>1.5391295999999999</v>
      </c>
      <c r="G27" s="16">
        <v>0</v>
      </c>
      <c r="H27" s="16">
        <v>0</v>
      </c>
      <c r="I27" s="18">
        <f>1.5391296-J27</f>
        <v>1.4108688</v>
      </c>
      <c r="J27" s="32">
        <v>0.12826080000000001</v>
      </c>
      <c r="K27" s="18">
        <f>F27/1.2</f>
        <v>1.282608</v>
      </c>
      <c r="L27" s="16">
        <v>2027</v>
      </c>
      <c r="M27" s="18">
        <f>K27</f>
        <v>1.282608</v>
      </c>
      <c r="N27" s="21" t="s">
        <v>61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1</v>
      </c>
      <c r="V27" s="16">
        <v>0</v>
      </c>
      <c r="W27" s="16">
        <v>0</v>
      </c>
    </row>
    <row r="28" spans="1:23" ht="47.25" x14ac:dyDescent="0.25">
      <c r="A28" s="1" t="s">
        <v>54</v>
      </c>
      <c r="B28" s="2" t="s">
        <v>66</v>
      </c>
      <c r="C28" s="3" t="s">
        <v>55</v>
      </c>
      <c r="D28" s="20">
        <v>25.626999999999999</v>
      </c>
      <c r="E28" s="16" t="s">
        <v>58</v>
      </c>
      <c r="F28" s="18">
        <v>11.4737308</v>
      </c>
      <c r="G28" s="16">
        <v>0</v>
      </c>
      <c r="H28" s="16">
        <v>0</v>
      </c>
      <c r="I28" s="18">
        <v>11.4737308</v>
      </c>
      <c r="J28" s="18"/>
      <c r="K28" s="18">
        <f>F28/1.2</f>
        <v>9.5614423333333338</v>
      </c>
      <c r="L28" s="16">
        <v>2030</v>
      </c>
      <c r="M28" s="18">
        <v>21.355</v>
      </c>
      <c r="N28" s="21" t="s">
        <v>62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1</v>
      </c>
      <c r="V28" s="16">
        <v>0</v>
      </c>
      <c r="W28" s="16">
        <v>0</v>
      </c>
    </row>
    <row r="30" spans="1:23" x14ac:dyDescent="0.25">
      <c r="J30" s="31"/>
    </row>
    <row r="31" spans="1:23" x14ac:dyDescent="0.25">
      <c r="J31" s="31"/>
    </row>
  </sheetData>
  <mergeCells count="24">
    <mergeCell ref="A2:D2"/>
    <mergeCell ref="Q2:W2"/>
    <mergeCell ref="Q3:W3"/>
    <mergeCell ref="A5:D5"/>
    <mergeCell ref="A16:A18"/>
    <mergeCell ref="B16:B18"/>
    <mergeCell ref="C16:C18"/>
    <mergeCell ref="D16:D18"/>
    <mergeCell ref="E16:E18"/>
    <mergeCell ref="A6:D6"/>
    <mergeCell ref="A7:W7"/>
    <mergeCell ref="A9:W9"/>
    <mergeCell ref="A10:W10"/>
    <mergeCell ref="A12:W12"/>
    <mergeCell ref="P16:W16"/>
    <mergeCell ref="P17:Q17"/>
    <mergeCell ref="R17:S17"/>
    <mergeCell ref="T17:U17"/>
    <mergeCell ref="V17:W17"/>
    <mergeCell ref="F16:J17"/>
    <mergeCell ref="K16:K18"/>
    <mergeCell ref="L16:M17"/>
    <mergeCell ref="N16:N18"/>
    <mergeCell ref="O16:O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Соколова Юлия Николаевна</cp:lastModifiedBy>
  <dcterms:created xsi:type="dcterms:W3CDTF">2023-10-24T09:54:39Z</dcterms:created>
  <dcterms:modified xsi:type="dcterms:W3CDTF">2025-09-23T12:07:23Z</dcterms:modified>
</cp:coreProperties>
</file>