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eneer1\Desktop\"/>
    </mc:Choice>
  </mc:AlternateContent>
  <bookViews>
    <workbookView xWindow="120" yWindow="855" windowWidth="15480" windowHeight="11640" tabRatio="878"/>
  </bookViews>
  <sheets>
    <sheet name="ПС Вологда-Южная" sheetId="1" r:id="rId1"/>
    <sheet name="ТП-430" sheetId="34" r:id="rId2"/>
    <sheet name="ТП-809" sheetId="35" r:id="rId3"/>
    <sheet name="РП-44" sheetId="36" r:id="rId4"/>
    <sheet name="ТП-682" sheetId="27" r:id="rId5"/>
    <sheet name="ТП-2 (ООО &quot;Русская баня&quot;)" sheetId="6" r:id="rId6"/>
    <sheet name="КТП-Ягодная (ООО &quot;Вологдастрой)" sheetId="26" r:id="rId7"/>
    <sheet name="ТП-430 (&quot;Славянский хлеб&quot;)" sheetId="31" r:id="rId8"/>
    <sheet name="КТП-902" sheetId="32" r:id="rId9"/>
    <sheet name="КТП-903" sheetId="33" r:id="rId10"/>
    <sheet name="ТП-809 (2)" sheetId="38" r:id="rId11"/>
    <sheet name="ТП-682 (2)" sheetId="39" r:id="rId12"/>
    <sheet name="РТП-25 (АО ВОЭК)" sheetId="4" r:id="rId13"/>
    <sheet name="ТП-Котельная (ООО Теплоэнергия)" sheetId="30" r:id="rId14"/>
    <sheet name="СЗ (сводная)" sheetId="19" r:id="rId15"/>
  </sheets>
  <calcPr calcId="162913"/>
</workbook>
</file>

<file path=xl/calcChain.xml><?xml version="1.0" encoding="utf-8"?>
<calcChain xmlns="http://schemas.openxmlformats.org/spreadsheetml/2006/main">
  <c r="F12" i="19" l="1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11" i="19"/>
  <c r="E12" i="19"/>
  <c r="G12" i="19" s="1"/>
  <c r="E13" i="19"/>
  <c r="G13" i="19" s="1"/>
  <c r="E14" i="19"/>
  <c r="G14" i="19" s="1"/>
  <c r="E15" i="19"/>
  <c r="G15" i="19" s="1"/>
  <c r="E16" i="19"/>
  <c r="G16" i="19" s="1"/>
  <c r="E17" i="19"/>
  <c r="G17" i="19" s="1"/>
  <c r="E18" i="19"/>
  <c r="G18" i="19" s="1"/>
  <c r="E19" i="19"/>
  <c r="G19" i="19" s="1"/>
  <c r="E20" i="19"/>
  <c r="G20" i="19" s="1"/>
  <c r="E21" i="19"/>
  <c r="G21" i="19" s="1"/>
  <c r="E22" i="19"/>
  <c r="G22" i="19" s="1"/>
  <c r="E23" i="19"/>
  <c r="G23" i="19" s="1"/>
  <c r="E24" i="19"/>
  <c r="G24" i="19" s="1"/>
  <c r="E25" i="19"/>
  <c r="G25" i="19" s="1"/>
  <c r="E26" i="19"/>
  <c r="G26" i="19" s="1"/>
  <c r="E27" i="19"/>
  <c r="G27" i="19" s="1"/>
  <c r="E28" i="19"/>
  <c r="G28" i="19" s="1"/>
  <c r="E29" i="19"/>
  <c r="G29" i="19" s="1"/>
  <c r="E30" i="19"/>
  <c r="G30" i="19" s="1"/>
  <c r="E31" i="19"/>
  <c r="G31" i="19" s="1"/>
  <c r="E32" i="19"/>
  <c r="G32" i="19" s="1"/>
  <c r="E33" i="19"/>
  <c r="G33" i="19" s="1"/>
  <c r="E34" i="19"/>
  <c r="G34" i="19" s="1"/>
  <c r="E11" i="19"/>
  <c r="G11" i="19" s="1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11" i="19"/>
  <c r="B12" i="19"/>
  <c r="D12" i="19" s="1"/>
  <c r="B13" i="19"/>
  <c r="D13" i="19" s="1"/>
  <c r="B14" i="19"/>
  <c r="D14" i="19" s="1"/>
  <c r="B15" i="19"/>
  <c r="D15" i="19" s="1"/>
  <c r="B16" i="19"/>
  <c r="D16" i="19" s="1"/>
  <c r="B17" i="19"/>
  <c r="D17" i="19" s="1"/>
  <c r="B18" i="19"/>
  <c r="D18" i="19" s="1"/>
  <c r="B19" i="19"/>
  <c r="D19" i="19" s="1"/>
  <c r="B20" i="19"/>
  <c r="D20" i="19" s="1"/>
  <c r="B21" i="19"/>
  <c r="D21" i="19" s="1"/>
  <c r="B22" i="19"/>
  <c r="D22" i="19" s="1"/>
  <c r="B23" i="19"/>
  <c r="D23" i="19" s="1"/>
  <c r="B24" i="19"/>
  <c r="D24" i="19" s="1"/>
  <c r="B25" i="19"/>
  <c r="D25" i="19" s="1"/>
  <c r="B26" i="19"/>
  <c r="D26" i="19" s="1"/>
  <c r="B27" i="19"/>
  <c r="D27" i="19" s="1"/>
  <c r="B28" i="19"/>
  <c r="D28" i="19" s="1"/>
  <c r="B29" i="19"/>
  <c r="D29" i="19" s="1"/>
  <c r="B30" i="19"/>
  <c r="D30" i="19" s="1"/>
  <c r="B31" i="19"/>
  <c r="B32" i="19"/>
  <c r="D32" i="19" s="1"/>
  <c r="B33" i="19"/>
  <c r="D33" i="19" s="1"/>
  <c r="B34" i="19"/>
  <c r="D34" i="19" s="1"/>
  <c r="B11" i="19"/>
  <c r="B35" i="19" s="1"/>
  <c r="M39" i="39"/>
  <c r="J39" i="39"/>
  <c r="G39" i="39"/>
  <c r="D39" i="39"/>
  <c r="K10" i="39"/>
  <c r="H10" i="39"/>
  <c r="M39" i="38"/>
  <c r="J39" i="38"/>
  <c r="G39" i="38"/>
  <c r="D39" i="38"/>
  <c r="D31" i="19" l="1"/>
  <c r="C35" i="19"/>
  <c r="G35" i="19"/>
  <c r="D11" i="19"/>
  <c r="D35" i="19" s="1"/>
  <c r="F35" i="19"/>
  <c r="E35" i="19"/>
  <c r="M39" i="36"/>
  <c r="J39" i="36"/>
  <c r="G39" i="36"/>
  <c r="D39" i="36"/>
  <c r="M39" i="35"/>
  <c r="J39" i="35"/>
  <c r="G39" i="35"/>
  <c r="D39" i="35"/>
  <c r="S39" i="34" l="1"/>
  <c r="P39" i="34"/>
  <c r="M39" i="34"/>
  <c r="J39" i="34"/>
  <c r="G39" i="34"/>
  <c r="D39" i="34"/>
  <c r="Q15" i="34"/>
  <c r="R15" i="34" s="1"/>
  <c r="N15" i="34"/>
  <c r="N16" i="34" s="1"/>
  <c r="K15" i="34"/>
  <c r="K16" i="34" s="1"/>
  <c r="H15" i="34"/>
  <c r="H16" i="34" s="1"/>
  <c r="E15" i="34"/>
  <c r="E16" i="34" s="1"/>
  <c r="B15" i="34"/>
  <c r="C15" i="34" s="1"/>
  <c r="F15" i="34" l="1"/>
  <c r="O15" i="34"/>
  <c r="F16" i="34"/>
  <c r="E17" i="34"/>
  <c r="L16" i="34"/>
  <c r="K17" i="34"/>
  <c r="H17" i="34"/>
  <c r="I16" i="34"/>
  <c r="O16" i="34"/>
  <c r="N17" i="34"/>
  <c r="B16" i="34"/>
  <c r="Q16" i="34"/>
  <c r="I15" i="34"/>
  <c r="L15" i="34"/>
  <c r="M39" i="33"/>
  <c r="J39" i="33"/>
  <c r="G39" i="33"/>
  <c r="D39" i="33"/>
  <c r="B17" i="34" l="1"/>
  <c r="C16" i="34"/>
  <c r="H18" i="34"/>
  <c r="I17" i="34"/>
  <c r="F17" i="34"/>
  <c r="E18" i="34"/>
  <c r="Q17" i="34"/>
  <c r="R16" i="34"/>
  <c r="K18" i="34"/>
  <c r="L17" i="34"/>
  <c r="O17" i="34"/>
  <c r="N18" i="34"/>
  <c r="G39" i="32"/>
  <c r="D39" i="32"/>
  <c r="J39" i="32"/>
  <c r="M39" i="32"/>
  <c r="Y39" i="31"/>
  <c r="V39" i="31"/>
  <c r="S39" i="31"/>
  <c r="P39" i="31"/>
  <c r="M39" i="31"/>
  <c r="J39" i="31"/>
  <c r="G39" i="31"/>
  <c r="D39" i="31"/>
  <c r="W15" i="31"/>
  <c r="X15" i="31" s="1"/>
  <c r="T15" i="31"/>
  <c r="T16" i="31" s="1"/>
  <c r="Q15" i="31"/>
  <c r="R15" i="31" s="1"/>
  <c r="N15" i="31"/>
  <c r="N16" i="31" s="1"/>
  <c r="K15" i="31"/>
  <c r="L15" i="31" s="1"/>
  <c r="H15" i="31"/>
  <c r="H16" i="31" s="1"/>
  <c r="E15" i="31"/>
  <c r="F15" i="31" s="1"/>
  <c r="C15" i="31"/>
  <c r="B15" i="31"/>
  <c r="B16" i="31" s="1"/>
  <c r="R17" i="34" l="1"/>
  <c r="Q18" i="34"/>
  <c r="I18" i="34"/>
  <c r="H19" i="34"/>
  <c r="F18" i="34"/>
  <c r="E19" i="34"/>
  <c r="N19" i="34"/>
  <c r="O18" i="34"/>
  <c r="L18" i="34"/>
  <c r="K19" i="34"/>
  <c r="B18" i="34"/>
  <c r="C17" i="34"/>
  <c r="U15" i="31"/>
  <c r="O15" i="31"/>
  <c r="I15" i="31"/>
  <c r="B17" i="31"/>
  <c r="C16" i="31"/>
  <c r="T17" i="31"/>
  <c r="U16" i="31"/>
  <c r="N17" i="31"/>
  <c r="O16" i="31"/>
  <c r="H17" i="31"/>
  <c r="I16" i="31"/>
  <c r="E16" i="31"/>
  <c r="Q16" i="31"/>
  <c r="K16" i="31"/>
  <c r="W16" i="31"/>
  <c r="M39" i="27"/>
  <c r="J39" i="27"/>
  <c r="G39" i="27"/>
  <c r="D39" i="27"/>
  <c r="M39" i="4"/>
  <c r="J39" i="4"/>
  <c r="G39" i="4"/>
  <c r="D39" i="4"/>
  <c r="N20" i="34" l="1"/>
  <c r="O19" i="34"/>
  <c r="L19" i="34"/>
  <c r="K20" i="34"/>
  <c r="I19" i="34"/>
  <c r="H20" i="34"/>
  <c r="E20" i="34"/>
  <c r="F19" i="34"/>
  <c r="C18" i="34"/>
  <c r="B19" i="34"/>
  <c r="R18" i="34"/>
  <c r="Q19" i="34"/>
  <c r="X16" i="31"/>
  <c r="W17" i="31"/>
  <c r="F16" i="31"/>
  <c r="E17" i="31"/>
  <c r="U17" i="31"/>
  <c r="T18" i="31"/>
  <c r="I17" i="31"/>
  <c r="H18" i="31"/>
  <c r="O17" i="31"/>
  <c r="N18" i="31"/>
  <c r="R16" i="31"/>
  <c r="Q17" i="31"/>
  <c r="L16" i="31"/>
  <c r="K17" i="31"/>
  <c r="B18" i="31"/>
  <c r="C17" i="31"/>
  <c r="E21" i="34" l="1"/>
  <c r="F20" i="34"/>
  <c r="N21" i="34"/>
  <c r="O20" i="34"/>
  <c r="C19" i="34"/>
  <c r="B20" i="34"/>
  <c r="L20" i="34"/>
  <c r="K21" i="34"/>
  <c r="R19" i="34"/>
  <c r="Q20" i="34"/>
  <c r="I20" i="34"/>
  <c r="H21" i="34"/>
  <c r="C18" i="31"/>
  <c r="B19" i="31"/>
  <c r="K18" i="31"/>
  <c r="L17" i="31"/>
  <c r="O18" i="31"/>
  <c r="N19" i="31"/>
  <c r="U18" i="31"/>
  <c r="T19" i="31"/>
  <c r="W18" i="31"/>
  <c r="X17" i="31"/>
  <c r="R17" i="31"/>
  <c r="Q18" i="31"/>
  <c r="I18" i="31"/>
  <c r="H19" i="31"/>
  <c r="E18" i="31"/>
  <c r="F17" i="31"/>
  <c r="G39" i="26"/>
  <c r="M39" i="26"/>
  <c r="I21" i="34" l="1"/>
  <c r="H22" i="34"/>
  <c r="L21" i="34"/>
  <c r="K22" i="34"/>
  <c r="C20" i="34"/>
  <c r="B21" i="34"/>
  <c r="N22" i="34"/>
  <c r="O21" i="34"/>
  <c r="R20" i="34"/>
  <c r="Q21" i="34"/>
  <c r="E22" i="34"/>
  <c r="F21" i="34"/>
  <c r="R18" i="31"/>
  <c r="Q19" i="31"/>
  <c r="L18" i="31"/>
  <c r="K19" i="31"/>
  <c r="O19" i="31"/>
  <c r="N20" i="31"/>
  <c r="I19" i="31"/>
  <c r="H20" i="31"/>
  <c r="W19" i="31"/>
  <c r="X18" i="31"/>
  <c r="C19" i="31"/>
  <c r="B20" i="31"/>
  <c r="E19" i="31"/>
  <c r="F18" i="31"/>
  <c r="U19" i="31"/>
  <c r="T20" i="31"/>
  <c r="R21" i="34" l="1"/>
  <c r="Q22" i="34"/>
  <c r="N23" i="34"/>
  <c r="O22" i="34"/>
  <c r="C21" i="34"/>
  <c r="B22" i="34"/>
  <c r="I22" i="34"/>
  <c r="H23" i="34"/>
  <c r="L22" i="34"/>
  <c r="K23" i="34"/>
  <c r="E23" i="34"/>
  <c r="F22" i="34"/>
  <c r="U20" i="31"/>
  <c r="T21" i="31"/>
  <c r="X19" i="31"/>
  <c r="W20" i="31"/>
  <c r="C20" i="31"/>
  <c r="B21" i="31"/>
  <c r="I20" i="31"/>
  <c r="H21" i="31"/>
  <c r="L19" i="31"/>
  <c r="K20" i="31"/>
  <c r="E20" i="31"/>
  <c r="F19" i="31"/>
  <c r="O20" i="31"/>
  <c r="N21" i="31"/>
  <c r="R19" i="31"/>
  <c r="Q20" i="31"/>
  <c r="L23" i="34" l="1"/>
  <c r="K24" i="34"/>
  <c r="N24" i="34"/>
  <c r="O23" i="34"/>
  <c r="R22" i="34"/>
  <c r="Q23" i="34"/>
  <c r="C22" i="34"/>
  <c r="B23" i="34"/>
  <c r="I23" i="34"/>
  <c r="H24" i="34"/>
  <c r="E24" i="34"/>
  <c r="F23" i="34"/>
  <c r="I21" i="31"/>
  <c r="H22" i="31"/>
  <c r="Q21" i="31"/>
  <c r="R20" i="31"/>
  <c r="E21" i="31"/>
  <c r="F20" i="31"/>
  <c r="L20" i="31"/>
  <c r="K21" i="31"/>
  <c r="C21" i="31"/>
  <c r="B22" i="31"/>
  <c r="U21" i="31"/>
  <c r="T22" i="31"/>
  <c r="W21" i="31"/>
  <c r="X20" i="31"/>
  <c r="O21" i="31"/>
  <c r="N22" i="31"/>
  <c r="D39" i="30"/>
  <c r="I24" i="34" l="1"/>
  <c r="H25" i="34"/>
  <c r="N25" i="34"/>
  <c r="O24" i="34"/>
  <c r="L24" i="34"/>
  <c r="K25" i="34"/>
  <c r="C23" i="34"/>
  <c r="B24" i="34"/>
  <c r="R23" i="34"/>
  <c r="Q24" i="34"/>
  <c r="E25" i="34"/>
  <c r="F24" i="34"/>
  <c r="U22" i="31"/>
  <c r="T23" i="31"/>
  <c r="Q22" i="31"/>
  <c r="R21" i="31"/>
  <c r="O22" i="31"/>
  <c r="N23" i="31"/>
  <c r="C22" i="31"/>
  <c r="B23" i="31"/>
  <c r="I22" i="31"/>
  <c r="H23" i="31"/>
  <c r="L21" i="31"/>
  <c r="K22" i="31"/>
  <c r="X21" i="31"/>
  <c r="W22" i="31"/>
  <c r="E22" i="31"/>
  <c r="F21" i="31"/>
  <c r="R24" i="34" l="1"/>
  <c r="Q25" i="34"/>
  <c r="L25" i="34"/>
  <c r="K26" i="34"/>
  <c r="I25" i="34"/>
  <c r="H26" i="34"/>
  <c r="C24" i="34"/>
  <c r="B25" i="34"/>
  <c r="E26" i="34"/>
  <c r="F25" i="34"/>
  <c r="N26" i="34"/>
  <c r="O25" i="34"/>
  <c r="K23" i="31"/>
  <c r="L22" i="31"/>
  <c r="E23" i="31"/>
  <c r="F22" i="31"/>
  <c r="Q23" i="31"/>
  <c r="R22" i="31"/>
  <c r="C23" i="31"/>
  <c r="B24" i="31"/>
  <c r="I23" i="31"/>
  <c r="H24" i="31"/>
  <c r="U23" i="31"/>
  <c r="T24" i="31"/>
  <c r="W23" i="31"/>
  <c r="X22" i="31"/>
  <c r="O23" i="31"/>
  <c r="N24" i="31"/>
  <c r="G39" i="6"/>
  <c r="D39" i="6"/>
  <c r="C25" i="34" l="1"/>
  <c r="B26" i="34"/>
  <c r="N27" i="34"/>
  <c r="O26" i="34"/>
  <c r="R25" i="34"/>
  <c r="Q26" i="34"/>
  <c r="L26" i="34"/>
  <c r="K27" i="34"/>
  <c r="I26" i="34"/>
  <c r="H27" i="34"/>
  <c r="E27" i="34"/>
  <c r="F26" i="34"/>
  <c r="U24" i="31"/>
  <c r="T25" i="31"/>
  <c r="E24" i="31"/>
  <c r="F23" i="31"/>
  <c r="C24" i="31"/>
  <c r="B25" i="31"/>
  <c r="O24" i="31"/>
  <c r="N25" i="31"/>
  <c r="I24" i="31"/>
  <c r="H25" i="31"/>
  <c r="W24" i="31"/>
  <c r="X23" i="31"/>
  <c r="Q24" i="31"/>
  <c r="R23" i="31"/>
  <c r="K24" i="31"/>
  <c r="L23" i="31"/>
  <c r="K10" i="27"/>
  <c r="H10" i="27"/>
  <c r="J39" i="26"/>
  <c r="I27" i="34" l="1"/>
  <c r="H28" i="34"/>
  <c r="N28" i="34"/>
  <c r="O27" i="34"/>
  <c r="C26" i="34"/>
  <c r="B27" i="34"/>
  <c r="R26" i="34"/>
  <c r="Q27" i="34"/>
  <c r="L27" i="34"/>
  <c r="K28" i="34"/>
  <c r="E28" i="34"/>
  <c r="F27" i="34"/>
  <c r="O25" i="31"/>
  <c r="N26" i="31"/>
  <c r="K25" i="31"/>
  <c r="L24" i="31"/>
  <c r="W25" i="31"/>
  <c r="X24" i="31"/>
  <c r="E25" i="31"/>
  <c r="F24" i="31"/>
  <c r="I25" i="31"/>
  <c r="H26" i="31"/>
  <c r="U25" i="31"/>
  <c r="T26" i="31"/>
  <c r="C25" i="31"/>
  <c r="B26" i="31"/>
  <c r="Q25" i="31"/>
  <c r="R24" i="31"/>
  <c r="D39" i="1"/>
  <c r="G39" i="1"/>
  <c r="M39" i="1"/>
  <c r="L28" i="34" l="1"/>
  <c r="K29" i="34"/>
  <c r="N29" i="34"/>
  <c r="O28" i="34"/>
  <c r="R27" i="34"/>
  <c r="Q28" i="34"/>
  <c r="I28" i="34"/>
  <c r="H29" i="34"/>
  <c r="C27" i="34"/>
  <c r="B28" i="34"/>
  <c r="E29" i="34"/>
  <c r="F28" i="34"/>
  <c r="U26" i="31"/>
  <c r="T27" i="31"/>
  <c r="Q26" i="31"/>
  <c r="R25" i="31"/>
  <c r="E26" i="31"/>
  <c r="F25" i="31"/>
  <c r="K26" i="31"/>
  <c r="L25" i="31"/>
  <c r="O26" i="31"/>
  <c r="N27" i="31"/>
  <c r="C26" i="31"/>
  <c r="B27" i="31"/>
  <c r="I26" i="31"/>
  <c r="H27" i="31"/>
  <c r="W26" i="31"/>
  <c r="X25" i="31"/>
  <c r="P39" i="1"/>
  <c r="N30" i="34" l="1"/>
  <c r="O29" i="34"/>
  <c r="I29" i="34"/>
  <c r="H30" i="34"/>
  <c r="L29" i="34"/>
  <c r="K30" i="34"/>
  <c r="C28" i="34"/>
  <c r="B29" i="34"/>
  <c r="R28" i="34"/>
  <c r="Q29" i="34"/>
  <c r="E30" i="34"/>
  <c r="F29" i="34"/>
  <c r="W27" i="31"/>
  <c r="X26" i="31"/>
  <c r="K27" i="31"/>
  <c r="L26" i="31"/>
  <c r="Q27" i="31"/>
  <c r="R26" i="31"/>
  <c r="C27" i="31"/>
  <c r="B28" i="31"/>
  <c r="O27" i="31"/>
  <c r="N28" i="31"/>
  <c r="U27" i="31"/>
  <c r="T28" i="31"/>
  <c r="I27" i="31"/>
  <c r="H28" i="31"/>
  <c r="E27" i="31"/>
  <c r="F26" i="31"/>
  <c r="C29" i="34" l="1"/>
  <c r="B30" i="34"/>
  <c r="R29" i="34"/>
  <c r="Q30" i="34"/>
  <c r="I30" i="34"/>
  <c r="H31" i="34"/>
  <c r="L30" i="34"/>
  <c r="K31" i="34"/>
  <c r="E31" i="34"/>
  <c r="F30" i="34"/>
  <c r="N31" i="34"/>
  <c r="O30" i="34"/>
  <c r="U28" i="31"/>
  <c r="T29" i="31"/>
  <c r="K28" i="31"/>
  <c r="L27" i="31"/>
  <c r="C28" i="31"/>
  <c r="B29" i="31"/>
  <c r="E28" i="31"/>
  <c r="F27" i="31"/>
  <c r="I28" i="31"/>
  <c r="H29" i="31"/>
  <c r="O28" i="31"/>
  <c r="N29" i="31"/>
  <c r="Q28" i="31"/>
  <c r="R27" i="31"/>
  <c r="W28" i="31"/>
  <c r="X27" i="31"/>
  <c r="N32" i="34" l="1"/>
  <c r="O31" i="34"/>
  <c r="I31" i="34"/>
  <c r="H32" i="34"/>
  <c r="C30" i="34"/>
  <c r="B31" i="34"/>
  <c r="E32" i="34"/>
  <c r="F31" i="34"/>
  <c r="L31" i="34"/>
  <c r="K32" i="34"/>
  <c r="R30" i="34"/>
  <c r="Q31" i="34"/>
  <c r="O29" i="31"/>
  <c r="N30" i="31"/>
  <c r="W29" i="31"/>
  <c r="X28" i="31"/>
  <c r="E29" i="31"/>
  <c r="F28" i="31"/>
  <c r="K29" i="31"/>
  <c r="L28" i="31"/>
  <c r="U29" i="31"/>
  <c r="T30" i="31"/>
  <c r="I29" i="31"/>
  <c r="H30" i="31"/>
  <c r="C29" i="31"/>
  <c r="B30" i="31"/>
  <c r="Q29" i="31"/>
  <c r="R28" i="31"/>
  <c r="C31" i="34" l="1"/>
  <c r="B32" i="34"/>
  <c r="R31" i="34"/>
  <c r="Q32" i="34"/>
  <c r="L32" i="34"/>
  <c r="K33" i="34"/>
  <c r="I32" i="34"/>
  <c r="H33" i="34"/>
  <c r="E33" i="34"/>
  <c r="F32" i="34"/>
  <c r="N33" i="34"/>
  <c r="O32" i="34"/>
  <c r="Q30" i="31"/>
  <c r="R29" i="31"/>
  <c r="K30" i="31"/>
  <c r="L29" i="31"/>
  <c r="W30" i="31"/>
  <c r="X29" i="31"/>
  <c r="I30" i="31"/>
  <c r="H31" i="31"/>
  <c r="C30" i="31"/>
  <c r="B31" i="31"/>
  <c r="O30" i="31"/>
  <c r="N31" i="31"/>
  <c r="U30" i="31"/>
  <c r="T31" i="31"/>
  <c r="E30" i="31"/>
  <c r="F29" i="31"/>
  <c r="I33" i="34" l="1"/>
  <c r="H34" i="34"/>
  <c r="C32" i="34"/>
  <c r="B33" i="34"/>
  <c r="L33" i="34"/>
  <c r="K34" i="34"/>
  <c r="N34" i="34"/>
  <c r="O33" i="34"/>
  <c r="R32" i="34"/>
  <c r="Q33" i="34"/>
  <c r="E34" i="34"/>
  <c r="F33" i="34"/>
  <c r="O31" i="31"/>
  <c r="N32" i="31"/>
  <c r="E31" i="31"/>
  <c r="F30" i="31"/>
  <c r="K31" i="31"/>
  <c r="L30" i="31"/>
  <c r="I31" i="31"/>
  <c r="H32" i="31"/>
  <c r="U31" i="31"/>
  <c r="T32" i="31"/>
  <c r="C31" i="31"/>
  <c r="B32" i="31"/>
  <c r="W31" i="31"/>
  <c r="X30" i="31"/>
  <c r="Q31" i="31"/>
  <c r="R30" i="31"/>
  <c r="N35" i="34" l="1"/>
  <c r="O34" i="34"/>
  <c r="C33" i="34"/>
  <c r="B34" i="34"/>
  <c r="I34" i="34"/>
  <c r="H35" i="34"/>
  <c r="E35" i="34"/>
  <c r="F34" i="34"/>
  <c r="R33" i="34"/>
  <c r="Q34" i="34"/>
  <c r="L34" i="34"/>
  <c r="K35" i="34"/>
  <c r="C32" i="31"/>
  <c r="B33" i="31"/>
  <c r="Q32" i="31"/>
  <c r="R31" i="31"/>
  <c r="E32" i="31"/>
  <c r="F31" i="31"/>
  <c r="O32" i="31"/>
  <c r="N33" i="31"/>
  <c r="I32" i="31"/>
  <c r="H33" i="31"/>
  <c r="U32" i="31"/>
  <c r="T33" i="31"/>
  <c r="W32" i="31"/>
  <c r="X31" i="31"/>
  <c r="K32" i="31"/>
  <c r="L31" i="31"/>
  <c r="R34" i="34" l="1"/>
  <c r="Q35" i="34"/>
  <c r="N36" i="34"/>
  <c r="O35" i="34"/>
  <c r="I35" i="34"/>
  <c r="H36" i="34"/>
  <c r="L35" i="34"/>
  <c r="K36" i="34"/>
  <c r="C34" i="34"/>
  <c r="B35" i="34"/>
  <c r="E36" i="34"/>
  <c r="F35" i="34"/>
  <c r="U33" i="31"/>
  <c r="T34" i="31"/>
  <c r="Q33" i="31"/>
  <c r="R32" i="31"/>
  <c r="C33" i="31"/>
  <c r="B34" i="31"/>
  <c r="O33" i="31"/>
  <c r="N34" i="31"/>
  <c r="K33" i="31"/>
  <c r="L32" i="31"/>
  <c r="I33" i="31"/>
  <c r="H34" i="31"/>
  <c r="W33" i="31"/>
  <c r="X32" i="31"/>
  <c r="E33" i="31"/>
  <c r="F32" i="31"/>
  <c r="I36" i="34" l="1"/>
  <c r="H37" i="34"/>
  <c r="C35" i="34"/>
  <c r="B36" i="34"/>
  <c r="L36" i="34"/>
  <c r="K37" i="34"/>
  <c r="R35" i="34"/>
  <c r="Q36" i="34"/>
  <c r="E37" i="34"/>
  <c r="F36" i="34"/>
  <c r="N37" i="34"/>
  <c r="O36" i="34"/>
  <c r="O34" i="31"/>
  <c r="N35" i="31"/>
  <c r="E34" i="31"/>
  <c r="F33" i="31"/>
  <c r="Q34" i="31"/>
  <c r="R33" i="31"/>
  <c r="I34" i="31"/>
  <c r="H35" i="31"/>
  <c r="U34" i="31"/>
  <c r="T35" i="31"/>
  <c r="C34" i="31"/>
  <c r="B35" i="31"/>
  <c r="W34" i="31"/>
  <c r="X33" i="31"/>
  <c r="K34" i="31"/>
  <c r="L33" i="31"/>
  <c r="R36" i="34" l="1"/>
  <c r="Q37" i="34"/>
  <c r="N38" i="34"/>
  <c r="O38" i="34" s="1"/>
  <c r="O37" i="34"/>
  <c r="C36" i="34"/>
  <c r="B37" i="34"/>
  <c r="I37" i="34"/>
  <c r="H38" i="34"/>
  <c r="I38" i="34" s="1"/>
  <c r="I39" i="34" s="1"/>
  <c r="L37" i="34"/>
  <c r="K38" i="34"/>
  <c r="L38" i="34" s="1"/>
  <c r="L39" i="34" s="1"/>
  <c r="E38" i="34"/>
  <c r="F38" i="34" s="1"/>
  <c r="F37" i="34"/>
  <c r="I35" i="31"/>
  <c r="H36" i="31"/>
  <c r="E35" i="31"/>
  <c r="F34" i="31"/>
  <c r="U35" i="31"/>
  <c r="T36" i="31"/>
  <c r="O35" i="31"/>
  <c r="N36" i="31"/>
  <c r="C35" i="31"/>
  <c r="B36" i="31"/>
  <c r="K35" i="31"/>
  <c r="L34" i="31"/>
  <c r="W35" i="31"/>
  <c r="X34" i="31"/>
  <c r="Q35" i="31"/>
  <c r="R34" i="31"/>
  <c r="O39" i="34" l="1"/>
  <c r="R37" i="34"/>
  <c r="Q38" i="34"/>
  <c r="R38" i="34" s="1"/>
  <c r="R39" i="34" s="1"/>
  <c r="C37" i="34"/>
  <c r="B38" i="34"/>
  <c r="C38" i="34" s="1"/>
  <c r="C39" i="34" s="1"/>
  <c r="F39" i="34"/>
  <c r="K36" i="31"/>
  <c r="L35" i="31"/>
  <c r="E36" i="31"/>
  <c r="F35" i="31"/>
  <c r="O36" i="31"/>
  <c r="N37" i="31"/>
  <c r="C36" i="31"/>
  <c r="B37" i="31"/>
  <c r="I36" i="31"/>
  <c r="H37" i="31"/>
  <c r="Q36" i="31"/>
  <c r="R35" i="31"/>
  <c r="U36" i="31"/>
  <c r="T37" i="31"/>
  <c r="W36" i="31"/>
  <c r="X35" i="31"/>
  <c r="C37" i="31" l="1"/>
  <c r="B38" i="31"/>
  <c r="C38" i="31" s="1"/>
  <c r="C39" i="31" s="1"/>
  <c r="W37" i="31"/>
  <c r="X36" i="31"/>
  <c r="Q37" i="31"/>
  <c r="R36" i="31"/>
  <c r="E37" i="31"/>
  <c r="F36" i="31"/>
  <c r="U37" i="31"/>
  <c r="T38" i="31"/>
  <c r="U38" i="31" s="1"/>
  <c r="U39" i="31" s="1"/>
  <c r="I37" i="31"/>
  <c r="H38" i="31"/>
  <c r="I38" i="31" s="1"/>
  <c r="I39" i="31" s="1"/>
  <c r="O37" i="31"/>
  <c r="N38" i="31"/>
  <c r="O38" i="31" s="1"/>
  <c r="O39" i="31" s="1"/>
  <c r="K37" i="31"/>
  <c r="L36" i="31"/>
  <c r="K38" i="31" l="1"/>
  <c r="L38" i="31" s="1"/>
  <c r="L37" i="31"/>
  <c r="E38" i="31"/>
  <c r="F38" i="31" s="1"/>
  <c r="F37" i="31"/>
  <c r="W38" i="31"/>
  <c r="X38" i="31" s="1"/>
  <c r="X37" i="31"/>
  <c r="Q38" i="31"/>
  <c r="R38" i="31" s="1"/>
  <c r="R37" i="31"/>
  <c r="R39" i="31" l="1"/>
  <c r="F39" i="31"/>
  <c r="X39" i="31"/>
  <c r="L39" i="31"/>
  <c r="D39" i="26" l="1"/>
</calcChain>
</file>

<file path=xl/sharedStrings.xml><?xml version="1.0" encoding="utf-8"?>
<sst xmlns="http://schemas.openxmlformats.org/spreadsheetml/2006/main" count="517" uniqueCount="110">
  <si>
    <t xml:space="preserve">                           Наименование предприятия</t>
  </si>
  <si>
    <t>Таблица 1</t>
  </si>
  <si>
    <t>ПОЧАСОВЫХ ЗАПИСЕЙ ЭЛЕКТРИЧЕСКИХ СЧЕТЧИКОВ</t>
  </si>
  <si>
    <t>Активная энергия</t>
  </si>
  <si>
    <t>Расчетный коэффициент 3600</t>
  </si>
  <si>
    <t>Часы суток</t>
  </si>
  <si>
    <t>Разность</t>
  </si>
  <si>
    <t>Показания счетчика</t>
  </si>
  <si>
    <t>Реактивная энергия</t>
  </si>
  <si>
    <t>Итого:</t>
  </si>
  <si>
    <t>Расход эл.энергии за час, кВт</t>
  </si>
  <si>
    <t>ПС 220/110/35/6-10 кВ "Вологда-Южная"</t>
  </si>
  <si>
    <t xml:space="preserve">                    Наименование источника питания</t>
  </si>
  <si>
    <t>Расчетный коэффициент 1200</t>
  </si>
  <si>
    <t>Расчетный коэффициент 600</t>
  </si>
  <si>
    <t>ПС 220/110/35/6-10 кВ "Вологда-Южная"&gt;&gt;РТП-25</t>
  </si>
  <si>
    <t>Расчетный коэффициент 200</t>
  </si>
  <si>
    <t>ООО "Русская баня"</t>
  </si>
  <si>
    <t>Таблица 2</t>
  </si>
  <si>
    <t>Таблица №3</t>
  </si>
  <si>
    <t>о потреблении электрической энергии по</t>
  </si>
  <si>
    <t>Суммарный расход электроэнергии по всем вводам</t>
  </si>
  <si>
    <t>Суммарный расход электроэнергии всеми сторонними потребителями</t>
  </si>
  <si>
    <t xml:space="preserve">ТЭЦ, РП-6 кВ, яч.114,107&gt;&gt;РП-23 ф.5,16&gt;&gt;ТП-430 </t>
  </si>
  <si>
    <t>Наименование источника питания</t>
  </si>
  <si>
    <r>
      <t>ООО «Городская электросетевая компания»</t>
    </r>
    <r>
      <rPr>
        <sz val="12"/>
        <color indexed="8"/>
        <rFont val="Times New Roman"/>
        <family val="1"/>
        <charset val="204"/>
      </rPr>
      <t xml:space="preserve">     </t>
    </r>
  </si>
  <si>
    <r>
      <t>160022, г.Вологда, Пошехонское шоссе, 18, офис 20</t>
    </r>
    <r>
      <rPr>
        <sz val="12"/>
        <color theme="1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                               </t>
    </r>
  </si>
  <si>
    <r>
      <t>160022, г.Вологда, Пошехонское шоссе, 18, офис 201</t>
    </r>
    <r>
      <rPr>
        <sz val="12"/>
        <color indexed="8"/>
        <rFont val="Times New Roman"/>
        <family val="1"/>
        <charset val="204"/>
      </rPr>
      <t xml:space="preserve">                                </t>
    </r>
  </si>
  <si>
    <t>часы суток</t>
  </si>
  <si>
    <t>ТП-682 Т1</t>
  </si>
  <si>
    <t>ТП-682 Т2</t>
  </si>
  <si>
    <t>Расчет. Коэф.</t>
  </si>
  <si>
    <t>расчетный коэф.</t>
  </si>
  <si>
    <t>показания счетчика</t>
  </si>
  <si>
    <t>разность</t>
  </si>
  <si>
    <t>расход эл.энергии за час</t>
  </si>
  <si>
    <t>Итого</t>
  </si>
  <si>
    <t>РТП-44 яч. 11</t>
  </si>
  <si>
    <t>РТП-44 яч. 14</t>
  </si>
  <si>
    <t>расчетный коэффициент 200</t>
  </si>
  <si>
    <t>расчетный коэффициент 40</t>
  </si>
  <si>
    <t>Расчетный коэффициент 1</t>
  </si>
  <si>
    <t>ООО "Теплоэнергия"</t>
  </si>
  <si>
    <t>расчетный коэффициент 60</t>
  </si>
  <si>
    <t>Гл. энергетик_________________Соловьев А.В.</t>
  </si>
  <si>
    <t>Гл. энергетик______________Соловьев А.В.</t>
  </si>
  <si>
    <t>Расход эл.энергии за час, кВар*ч</t>
  </si>
  <si>
    <t>Расход эл.энергии за час, кВт*ч</t>
  </si>
  <si>
    <t>Показания счетчика, кВт*ч</t>
  </si>
  <si>
    <t>Сводных данных режимного дня 19 декабря 2018 г.</t>
  </si>
  <si>
    <t>В РЕЖИМНЫЙ ДЕНЬ 19 декабря 2018 г.</t>
  </si>
  <si>
    <r>
      <t>ООО «Городская электросетевая компания»</t>
    </r>
    <r>
      <rPr>
        <sz val="10"/>
        <color indexed="8"/>
        <rFont val="Times New Roman"/>
        <family val="1"/>
        <charset val="204"/>
      </rPr>
      <t xml:space="preserve">     </t>
    </r>
  </si>
  <si>
    <r>
      <t>160022, г.Вологда, Пошехонское шоссе, 18, офис 20</t>
    </r>
    <r>
      <rPr>
        <sz val="10"/>
        <color theme="1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                               </t>
    </r>
  </si>
  <si>
    <r>
      <t xml:space="preserve">160022, г.Вологда, Пошехонское шоссе, 18, офис 201 </t>
    </r>
    <r>
      <rPr>
        <sz val="10"/>
        <color indexed="8"/>
        <rFont val="Times New Roman"/>
        <family val="1"/>
        <charset val="204"/>
      </rPr>
      <t xml:space="preserve">                               </t>
    </r>
  </si>
  <si>
    <r>
      <t>160022, г.Вологда, Пошехонское шоссе, 18, офис 201</t>
    </r>
    <r>
      <rPr>
        <sz val="10"/>
        <color indexed="8"/>
        <rFont val="Times New Roman"/>
        <family val="1"/>
        <charset val="204"/>
      </rPr>
      <t xml:space="preserve">                                </t>
    </r>
  </si>
  <si>
    <t>ПОЧАСОВЫХ ЗАПИСЕЙ ПОКАЗАНИЙ ЭЛЕКТРИЧЕСКИХ СЧЕТЧИКОВ ПО СТОРОННИМ ПОТРЕБИТЕЛЯМ №2</t>
  </si>
  <si>
    <r>
      <t>ООО «Городская электросетевая компания»</t>
    </r>
    <r>
      <rPr>
        <sz val="8"/>
        <color indexed="8"/>
        <rFont val="Times New Roman"/>
        <family val="1"/>
        <charset val="204"/>
      </rPr>
      <t xml:space="preserve">     </t>
    </r>
  </si>
  <si>
    <r>
      <t>160022, г.Вологда, Пошехонское шоссе, 18, офис 20</t>
    </r>
    <r>
      <rPr>
        <sz val="8"/>
        <color theme="1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                              </t>
    </r>
  </si>
  <si>
    <t>ПС 220/110/35/6-10 кВ "Вологда-Южная"&gt;&gt;РТП-25&gt;&gt;ТП "Котельная"</t>
  </si>
  <si>
    <t>Таблица № 2</t>
  </si>
  <si>
    <t>ПАО "МРСК Северо-Запада" "Вологдаэнерго"</t>
  </si>
  <si>
    <t>АО «Вологдаоблэнерго»</t>
  </si>
  <si>
    <t>ТП-2 ООО "ГЭСК"  РУ-0,4 кВ &gt;&gt; ООО "Русская баня"</t>
  </si>
  <si>
    <t xml:space="preserve"> Наименование источника питания</t>
  </si>
  <si>
    <t>ПС "Вологда-Южная"&gt;&gt;ТП "Ягодная-1"</t>
  </si>
  <si>
    <t>ООО "ВологдаСтрой"</t>
  </si>
  <si>
    <t>КТП-902 Т1</t>
  </si>
  <si>
    <t>КТП-902 Т2</t>
  </si>
  <si>
    <t xml:space="preserve">Расчетный коэффициент </t>
  </si>
  <si>
    <t>КТП-902 РУ-0,4кВ</t>
  </si>
  <si>
    <t>КТП-903 РУ-0,4кВ</t>
  </si>
  <si>
    <t>КТП-903 Т1</t>
  </si>
  <si>
    <t>КТП-903 Т2</t>
  </si>
  <si>
    <t>ПОЧАСОВЫХ ЗАПИСЕЙ ПОКАЗАНИЙ ЭЛЕКТРИЧЕСКИХ СЧЕТЧИКОВ ПО СТОРОННИМ СЕТЕВЫМ ОРГАНИЗАЦИЯМ №2</t>
  </si>
  <si>
    <t>Наименование предприятия</t>
  </si>
  <si>
    <t>потребителю ООО "ГЭСК"</t>
  </si>
  <si>
    <t>Расчетный коэффициент</t>
  </si>
  <si>
    <r>
      <t xml:space="preserve">АО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Вологдаоблэнерго»</t>
    </r>
  </si>
  <si>
    <t>Расчетный коэффициент 400</t>
  </si>
  <si>
    <t>ТП-809 Т-1</t>
  </si>
  <si>
    <t>ТП-809 Т-2</t>
  </si>
  <si>
    <t xml:space="preserve">ТП-430 Т2 ОАО "Славянский хлеб"  </t>
  </si>
  <si>
    <t>ТП-430 Т1 ОАО "Славянский хлеб"</t>
  </si>
  <si>
    <t xml:space="preserve"> ТП-430 РУ-0,4кВ ООО "Кондитерская фабрика"</t>
  </si>
  <si>
    <t>ф. БМЗ-1 (яч.18, фидер 8)</t>
  </si>
  <si>
    <t>ф. БМЗ-2 (яч.12, фидер 18)</t>
  </si>
  <si>
    <t>ф. РТП-25 (яч.3, фидер 22)</t>
  </si>
  <si>
    <t>ТП-2 РУ-0,4кВ ООО "Русская баня"</t>
  </si>
  <si>
    <t>КТП-Ягодная Т1 ООО "Вологдастрой"</t>
  </si>
  <si>
    <t>КТП-Ягодная Т2 ООО "Вологдастрой"</t>
  </si>
  <si>
    <t>ТП-430 РУ-0,4кВ ООО "Вологодский пивоваренный завод"</t>
  </si>
  <si>
    <t xml:space="preserve">РТП-25 Т1 АО "Вологдаоблэнерго" </t>
  </si>
  <si>
    <t xml:space="preserve">РТП-25 Т2 АО "Вологдаоблэнерго" </t>
  </si>
  <si>
    <t>ТЭЦ, РП-6 кВ, яч.114,107&gt;&gt;РП-23 ф.5,16&gt;&gt;ТП-431</t>
  </si>
  <si>
    <t>ГПЗ-1, ГПЗ-2 &gt; &gt;ПС ГПП-1 110/10/10 &gt; яч.№ 34 &gt;&gt; ТП-810</t>
  </si>
  <si>
    <t>Город-5, яч.305 &gt;&gt; РП-44 яч.11, яч. 14</t>
  </si>
  <si>
    <r>
      <t xml:space="preserve">АО </t>
    </r>
    <r>
      <rPr>
        <b/>
        <u/>
        <sz val="11"/>
        <rFont val="Calibri"/>
        <family val="2"/>
        <charset val="204"/>
      </rPr>
      <t>«</t>
    </r>
    <r>
      <rPr>
        <b/>
        <u/>
        <sz val="11"/>
        <rFont val="Times New Roman"/>
        <family val="1"/>
        <charset val="204"/>
      </rPr>
      <t>Вологдаоблэнерго»</t>
    </r>
  </si>
  <si>
    <t>ПС Вологда-Южная  220/110/35/10/6 &gt;&gt;РП-27&gt;&gt;ТП-682</t>
  </si>
  <si>
    <t>ПОЧАСОВЫХ ЗАПИСЕЙ ПОКАЗАНИЙ ЭЛЕКТРИЧЕСКИХ СЧЕТЧИКОВ №1</t>
  </si>
  <si>
    <t>ПОЧАСОВЫХ ЗАПИСЕЙ ЭЛЕКТРИЧЕСКИХ СЧЕТЧИКОВ №1</t>
  </si>
  <si>
    <t>ПОЧАСОВЫХ ЗАПИСЕЙ ЭЛЕКТРИЧЕСКИХ СЧЕТЧИКОВ №2</t>
  </si>
  <si>
    <t xml:space="preserve">Расход электроэнергии
предприятием       </t>
  </si>
  <si>
    <t xml:space="preserve">Расход электроэнергии
предприятием </t>
  </si>
  <si>
    <t>Директор__________________    Алексеева С.С.</t>
  </si>
  <si>
    <t>Директор__________________    Алексеева С.С.                                                                                                 Гл. энергетик_________________Соловьев А.В.</t>
  </si>
  <si>
    <t xml:space="preserve">Директор__________________    Алексеева С.С.                                                                                                           </t>
  </si>
  <si>
    <t xml:space="preserve"> Гл. энергетик_________________Соловьев А.В.</t>
  </si>
  <si>
    <t>Гл.энергетик________Соловьев А.В.</t>
  </si>
  <si>
    <t>Директор___________ Алексеева С.С.</t>
  </si>
  <si>
    <t>ОАО "Славянский хлеб"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</si>
</sst>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36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2"/>
      <charset val="204"/>
    </font>
    <font>
      <u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name val="Times New Roman"/>
      <charset val="1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u/>
      <sz val="10"/>
      <color theme="1"/>
      <name val="Times New Roman"/>
      <family val="2"/>
      <charset val="204"/>
    </font>
    <font>
      <b/>
      <u/>
      <sz val="11"/>
      <name val="Times New Roman"/>
      <family val="1"/>
      <charset val="204"/>
    </font>
    <font>
      <b/>
      <u/>
      <sz val="11"/>
      <name val="Calibri"/>
      <family val="2"/>
      <charset val="204"/>
    </font>
    <font>
      <sz val="10"/>
      <color theme="1"/>
      <name val="Times New Roman"/>
      <family val="2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0" fillId="0" borderId="0"/>
    <xf numFmtId="0" fontId="1" fillId="0" borderId="0"/>
    <xf numFmtId="0" fontId="19" fillId="0" borderId="0"/>
    <xf numFmtId="0" fontId="18" fillId="0" borderId="0"/>
  </cellStyleXfs>
  <cellXfs count="235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0" fillId="0" borderId="1" xfId="0" applyBorder="1"/>
    <xf numFmtId="0" fontId="8" fillId="0" borderId="0" xfId="0" applyFont="1"/>
    <xf numFmtId="0" fontId="0" fillId="0" borderId="0" xfId="0"/>
    <xf numFmtId="0" fontId="7" fillId="0" borderId="0" xfId="0" applyFont="1"/>
    <xf numFmtId="0" fontId="0" fillId="0" borderId="0" xfId="0" applyFont="1"/>
    <xf numFmtId="0" fontId="9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Font="1"/>
    <xf numFmtId="0" fontId="3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0" fontId="11" fillId="0" borderId="7" xfId="0" applyFont="1" applyBorder="1"/>
    <xf numFmtId="1" fontId="11" fillId="0" borderId="7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11" fillId="0" borderId="20" xfId="0" applyNumberFormat="1" applyFont="1" applyBorder="1"/>
    <xf numFmtId="164" fontId="11" fillId="0" borderId="20" xfId="0" applyNumberFormat="1" applyFont="1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5" fontId="21" fillId="0" borderId="2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0" fontId="11" fillId="0" borderId="23" xfId="0" applyFont="1" applyBorder="1" applyAlignment="1">
      <alignment horizontal="center"/>
    </xf>
    <xf numFmtId="2" fontId="23" fillId="0" borderId="1" xfId="0" applyNumberFormat="1" applyFont="1" applyFill="1" applyBorder="1" applyAlignment="1" applyProtection="1">
      <alignment horizontal="center" vertical="top" wrapText="1"/>
    </xf>
    <xf numFmtId="1" fontId="11" fillId="0" borderId="2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2" fontId="16" fillId="0" borderId="20" xfId="1" applyNumberFormat="1" applyFont="1" applyBorder="1" applyAlignment="1">
      <alignment horizontal="center" vertical="center"/>
    </xf>
    <xf numFmtId="2" fontId="17" fillId="0" borderId="20" xfId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2" fontId="21" fillId="0" borderId="1" xfId="0" applyNumberFormat="1" applyFont="1" applyBorder="1"/>
    <xf numFmtId="0" fontId="21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top" wrapText="1"/>
    </xf>
    <xf numFmtId="0" fontId="21" fillId="0" borderId="0" xfId="0" applyFont="1"/>
    <xf numFmtId="165" fontId="21" fillId="0" borderId="1" xfId="0" applyNumberFormat="1" applyFont="1" applyBorder="1"/>
    <xf numFmtId="165" fontId="21" fillId="0" borderId="1" xfId="0" applyNumberFormat="1" applyFont="1" applyBorder="1" applyAlignment="1">
      <alignment vertical="center"/>
    </xf>
    <xf numFmtId="165" fontId="21" fillId="0" borderId="1" xfId="0" applyNumberFormat="1" applyFont="1" applyBorder="1" applyAlignment="1">
      <alignment horizontal="center" vertical="center"/>
    </xf>
    <xf numFmtId="0" fontId="21" fillId="0" borderId="20" xfId="0" applyFont="1" applyBorder="1"/>
    <xf numFmtId="0" fontId="21" fillId="0" borderId="26" xfId="0" applyFont="1" applyBorder="1"/>
    <xf numFmtId="0" fontId="21" fillId="0" borderId="2" xfId="0" applyFont="1" applyBorder="1"/>
    <xf numFmtId="0" fontId="24" fillId="0" borderId="3" xfId="0" applyFont="1" applyBorder="1" applyAlignment="1">
      <alignment horizontal="center"/>
    </xf>
    <xf numFmtId="0" fontId="24" fillId="0" borderId="4" xfId="0" applyFont="1" applyBorder="1"/>
    <xf numFmtId="2" fontId="24" fillId="0" borderId="4" xfId="0" applyNumberFormat="1" applyFont="1" applyBorder="1" applyAlignment="1">
      <alignment vertical="center"/>
    </xf>
    <xf numFmtId="2" fontId="24" fillId="0" borderId="4" xfId="0" applyNumberFormat="1" applyFont="1" applyBorder="1"/>
    <xf numFmtId="2" fontId="24" fillId="0" borderId="4" xfId="0" applyNumberFormat="1" applyFont="1" applyBorder="1" applyAlignment="1">
      <alignment horizontal="center" vertical="center"/>
    </xf>
    <xf numFmtId="2" fontId="24" fillId="0" borderId="5" xfId="0" applyNumberFormat="1" applyFont="1" applyBorder="1" applyAlignment="1">
      <alignment horizontal="center" vertical="center"/>
    </xf>
    <xf numFmtId="0" fontId="21" fillId="0" borderId="4" xfId="0" applyFont="1" applyBorder="1"/>
    <xf numFmtId="2" fontId="21" fillId="0" borderId="20" xfId="0" applyNumberFormat="1" applyFont="1" applyBorder="1"/>
    <xf numFmtId="0" fontId="22" fillId="0" borderId="0" xfId="0" applyFont="1"/>
    <xf numFmtId="0" fontId="24" fillId="0" borderId="0" xfId="0" applyFont="1"/>
    <xf numFmtId="0" fontId="22" fillId="0" borderId="0" xfId="0" applyFont="1" applyAlignment="1">
      <alignment horizontal="center"/>
    </xf>
    <xf numFmtId="2" fontId="11" fillId="0" borderId="20" xfId="1" applyNumberFormat="1" applyFont="1" applyBorder="1" applyAlignment="1">
      <alignment horizontal="center" vertical="center"/>
    </xf>
    <xf numFmtId="2" fontId="11" fillId="0" borderId="20" xfId="0" applyNumberFormat="1" applyFont="1" applyBorder="1"/>
    <xf numFmtId="2" fontId="21" fillId="0" borderId="2" xfId="0" applyNumberFormat="1" applyFont="1" applyBorder="1"/>
    <xf numFmtId="0" fontId="21" fillId="0" borderId="13" xfId="0" applyFont="1" applyBorder="1"/>
    <xf numFmtId="2" fontId="21" fillId="0" borderId="6" xfId="0" applyNumberFormat="1" applyFont="1" applyBorder="1"/>
    <xf numFmtId="0" fontId="21" fillId="0" borderId="3" xfId="0" applyFont="1" applyBorder="1" applyAlignment="1">
      <alignment horizontal="center"/>
    </xf>
    <xf numFmtId="2" fontId="21" fillId="0" borderId="4" xfId="0" applyNumberFormat="1" applyFont="1" applyBorder="1"/>
    <xf numFmtId="22" fontId="21" fillId="0" borderId="0" xfId="0" applyNumberFormat="1" applyFont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164" fontId="21" fillId="0" borderId="1" xfId="0" applyNumberFormat="1" applyFont="1" applyBorder="1"/>
    <xf numFmtId="164" fontId="21" fillId="0" borderId="1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2" fontId="21" fillId="0" borderId="0" xfId="0" applyNumberFormat="1" applyFont="1"/>
    <xf numFmtId="1" fontId="11" fillId="0" borderId="1" xfId="0" applyNumberFormat="1" applyFont="1" applyFill="1" applyBorder="1" applyAlignment="1" applyProtection="1">
      <alignment horizontal="center" vertical="top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4" fillId="0" borderId="7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 vertical="center" wrapText="1"/>
    </xf>
    <xf numFmtId="0" fontId="21" fillId="0" borderId="32" xfId="0" applyFont="1" applyBorder="1"/>
    <xf numFmtId="165" fontId="21" fillId="0" borderId="32" xfId="0" applyNumberFormat="1" applyFont="1" applyBorder="1" applyAlignment="1">
      <alignment horizontal="center"/>
    </xf>
    <xf numFmtId="164" fontId="11" fillId="0" borderId="32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1" fillId="0" borderId="1" xfId="0" applyNumberFormat="1" applyFont="1" applyFill="1" applyBorder="1" applyAlignment="1" applyProtection="1">
      <alignment vertical="top" wrapText="1"/>
    </xf>
    <xf numFmtId="0" fontId="2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0" fontId="0" fillId="0" borderId="0" xfId="0" applyNumberFormat="1" applyAlignment="1">
      <alignment vertical="center" wrapText="1"/>
    </xf>
    <xf numFmtId="2" fontId="0" fillId="0" borderId="0" xfId="0" applyNumberFormat="1"/>
    <xf numFmtId="2" fontId="0" fillId="0" borderId="0" xfId="0" applyNumberFormat="1" applyAlignment="1">
      <alignment vertical="center" wrapText="1"/>
    </xf>
    <xf numFmtId="0" fontId="21" fillId="0" borderId="11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1" fillId="0" borderId="6" xfId="1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165" fontId="21" fillId="0" borderId="38" xfId="0" applyNumberFormat="1" applyFont="1" applyBorder="1"/>
    <xf numFmtId="164" fontId="11" fillId="0" borderId="38" xfId="0" applyNumberFormat="1" applyFont="1" applyBorder="1"/>
    <xf numFmtId="165" fontId="21" fillId="0" borderId="38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vertical="center" wrapText="1"/>
    </xf>
    <xf numFmtId="0" fontId="21" fillId="0" borderId="11" xfId="0" applyFont="1" applyBorder="1"/>
    <xf numFmtId="2" fontId="21" fillId="0" borderId="38" xfId="0" applyNumberFormat="1" applyFont="1" applyBorder="1"/>
    <xf numFmtId="0" fontId="21" fillId="0" borderId="38" xfId="0" applyFont="1" applyBorder="1"/>
    <xf numFmtId="0" fontId="21" fillId="0" borderId="0" xfId="0" applyFont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16" fillId="0" borderId="1" xfId="4" applyNumberFormat="1" applyFont="1" applyBorder="1" applyAlignment="1">
      <alignment horizontal="center" vertical="center"/>
    </xf>
    <xf numFmtId="2" fontId="24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2" fontId="16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2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3" fillId="0" borderId="18" xfId="1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1" applyFont="1" applyAlignment="1">
      <alignment horizontal="right"/>
    </xf>
    <xf numFmtId="0" fontId="12" fillId="0" borderId="2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1" fillId="0" borderId="6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36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5" fillId="0" borderId="0" xfId="1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Fill="1"/>
    <xf numFmtId="0" fontId="22" fillId="0" borderId="0" xfId="0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4" fillId="0" borderId="0" xfId="0" applyFont="1"/>
    <xf numFmtId="0" fontId="31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2" fontId="11" fillId="0" borderId="2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5" fillId="0" borderId="0" xfId="1" applyFon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2"/>
    <cellStyle name="Обычный 4" xfId="4"/>
    <cellStyle name="Обычный_РТП 25-Т1,Т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57"/>
  <sheetViews>
    <sheetView tabSelected="1" zoomScale="115" zoomScaleNormal="115" workbookViewId="0">
      <selection activeCell="E52" sqref="E52"/>
    </sheetView>
  </sheetViews>
  <sheetFormatPr defaultRowHeight="12.75" x14ac:dyDescent="0.2"/>
  <cols>
    <col min="1" max="1" width="6.42578125" style="54" customWidth="1"/>
    <col min="2" max="19" width="10.7109375" style="54" customWidth="1"/>
    <col min="20" max="21" width="15.42578125" style="54" bestFit="1" customWidth="1"/>
    <col min="22" max="26" width="9.140625" style="54"/>
    <col min="27" max="28" width="15.42578125" style="54" bestFit="1" customWidth="1"/>
    <col min="29" max="16384" width="9.140625" style="54"/>
  </cols>
  <sheetData>
    <row r="1" spans="1:29" x14ac:dyDescent="0.2">
      <c r="A1" s="143" t="s">
        <v>51</v>
      </c>
      <c r="B1" s="143"/>
      <c r="C1" s="143"/>
      <c r="D1" s="143"/>
      <c r="E1" s="143"/>
      <c r="M1" s="143" t="s">
        <v>11</v>
      </c>
      <c r="N1" s="143"/>
      <c r="O1" s="143"/>
      <c r="P1" s="143"/>
      <c r="Q1" s="143"/>
      <c r="R1" s="143"/>
      <c r="S1" s="143"/>
    </row>
    <row r="2" spans="1:29" s="2" customFormat="1" ht="11.25" customHeight="1" x14ac:dyDescent="0.2">
      <c r="A2" s="144" t="s">
        <v>0</v>
      </c>
      <c r="B2" s="144"/>
      <c r="C2" s="144"/>
      <c r="D2" s="144"/>
      <c r="E2" s="144"/>
      <c r="M2" s="144" t="s">
        <v>12</v>
      </c>
      <c r="N2" s="144"/>
      <c r="O2" s="144"/>
      <c r="P2" s="144"/>
      <c r="Q2" s="144"/>
      <c r="R2" s="144"/>
      <c r="S2" s="144"/>
    </row>
    <row r="3" spans="1:29" x14ac:dyDescent="0.2">
      <c r="A3" s="143" t="s">
        <v>52</v>
      </c>
      <c r="B3" s="143"/>
      <c r="C3" s="143"/>
      <c r="D3" s="143"/>
      <c r="E3" s="143"/>
      <c r="M3" s="145" t="s">
        <v>60</v>
      </c>
      <c r="N3" s="145"/>
      <c r="O3" s="145"/>
      <c r="P3" s="145"/>
      <c r="Q3" s="145"/>
      <c r="R3" s="145"/>
      <c r="S3" s="145"/>
    </row>
    <row r="4" spans="1:29" ht="15" customHeight="1" x14ac:dyDescent="0.2">
      <c r="A4" s="153" t="s">
        <v>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1:29" ht="7.5" customHeight="1" x14ac:dyDescent="0.2"/>
    <row r="6" spans="1:29" ht="15" customHeight="1" x14ac:dyDescent="0.2">
      <c r="A6" s="143" t="s">
        <v>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</row>
    <row r="7" spans="1:29" ht="15" customHeight="1" x14ac:dyDescent="0.2">
      <c r="A7" s="143" t="s">
        <v>50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</row>
    <row r="8" spans="1:29" ht="10.5" customHeight="1" x14ac:dyDescent="0.2">
      <c r="L8" s="71"/>
    </row>
    <row r="9" spans="1:29" x14ac:dyDescent="0.2">
      <c r="A9" s="149" t="s">
        <v>5</v>
      </c>
      <c r="B9" s="150" t="s">
        <v>3</v>
      </c>
      <c r="C9" s="151"/>
      <c r="D9" s="151"/>
      <c r="E9" s="151"/>
      <c r="F9" s="151"/>
      <c r="G9" s="151"/>
      <c r="H9" s="151"/>
      <c r="I9" s="151"/>
      <c r="J9" s="152"/>
      <c r="K9" s="148" t="s">
        <v>8</v>
      </c>
      <c r="L9" s="148"/>
      <c r="M9" s="148"/>
      <c r="N9" s="148"/>
      <c r="O9" s="148"/>
      <c r="P9" s="148"/>
      <c r="Q9" s="148"/>
      <c r="R9" s="148"/>
      <c r="S9" s="148"/>
      <c r="T9" s="79"/>
      <c r="U9" s="79"/>
      <c r="V9" s="50"/>
      <c r="Z9" s="50"/>
      <c r="AA9" s="79"/>
      <c r="AB9" s="79"/>
      <c r="AC9" s="50"/>
    </row>
    <row r="10" spans="1:29" x14ac:dyDescent="0.2">
      <c r="A10" s="149"/>
      <c r="B10" s="146" t="s">
        <v>84</v>
      </c>
      <c r="C10" s="146"/>
      <c r="D10" s="146"/>
      <c r="E10" s="146" t="s">
        <v>85</v>
      </c>
      <c r="F10" s="146"/>
      <c r="G10" s="146"/>
      <c r="H10" s="146" t="s">
        <v>86</v>
      </c>
      <c r="I10" s="146"/>
      <c r="J10" s="146"/>
      <c r="K10" s="146" t="s">
        <v>84</v>
      </c>
      <c r="L10" s="146"/>
      <c r="M10" s="146"/>
      <c r="N10" s="146" t="s">
        <v>85</v>
      </c>
      <c r="O10" s="146"/>
      <c r="P10" s="146"/>
      <c r="Q10" s="146" t="s">
        <v>86</v>
      </c>
      <c r="R10" s="146"/>
      <c r="S10" s="146"/>
      <c r="T10" s="79"/>
      <c r="U10" s="79"/>
      <c r="V10" s="50"/>
      <c r="Z10" s="50"/>
      <c r="AA10" s="79"/>
      <c r="AB10" s="79"/>
      <c r="AC10" s="50"/>
    </row>
    <row r="11" spans="1:29" x14ac:dyDescent="0.2">
      <c r="A11" s="149"/>
      <c r="B11" s="147" t="s">
        <v>4</v>
      </c>
      <c r="C11" s="147"/>
      <c r="D11" s="147"/>
      <c r="E11" s="147" t="s">
        <v>4</v>
      </c>
      <c r="F11" s="147"/>
      <c r="G11" s="147"/>
      <c r="H11" s="147" t="s">
        <v>4</v>
      </c>
      <c r="I11" s="147"/>
      <c r="J11" s="147"/>
      <c r="K11" s="147" t="s">
        <v>4</v>
      </c>
      <c r="L11" s="147"/>
      <c r="M11" s="147"/>
      <c r="N11" s="147" t="s">
        <v>4</v>
      </c>
      <c r="O11" s="147"/>
      <c r="P11" s="147"/>
      <c r="Q11" s="147" t="s">
        <v>4</v>
      </c>
      <c r="R11" s="147"/>
      <c r="S11" s="147"/>
      <c r="T11" s="79"/>
      <c r="U11" s="79"/>
      <c r="V11" s="50"/>
      <c r="Z11" s="50"/>
      <c r="AA11" s="79"/>
      <c r="AB11" s="79"/>
      <c r="AC11" s="50"/>
    </row>
    <row r="12" spans="1:29" ht="94.5" customHeight="1" x14ac:dyDescent="0.2">
      <c r="A12" s="149"/>
      <c r="B12" s="48" t="s">
        <v>7</v>
      </c>
      <c r="C12" s="49" t="s">
        <v>6</v>
      </c>
      <c r="D12" s="48" t="s">
        <v>47</v>
      </c>
      <c r="E12" s="48" t="s">
        <v>7</v>
      </c>
      <c r="F12" s="49" t="s">
        <v>6</v>
      </c>
      <c r="G12" s="48" t="s">
        <v>47</v>
      </c>
      <c r="H12" s="48" t="s">
        <v>7</v>
      </c>
      <c r="I12" s="49" t="s">
        <v>6</v>
      </c>
      <c r="J12" s="48" t="s">
        <v>47</v>
      </c>
      <c r="K12" s="48" t="s">
        <v>7</v>
      </c>
      <c r="L12" s="49" t="s">
        <v>6</v>
      </c>
      <c r="M12" s="48" t="s">
        <v>46</v>
      </c>
      <c r="N12" s="48" t="s">
        <v>7</v>
      </c>
      <c r="O12" s="49" t="s">
        <v>6</v>
      </c>
      <c r="P12" s="48" t="s">
        <v>46</v>
      </c>
      <c r="Q12" s="48" t="s">
        <v>7</v>
      </c>
      <c r="R12" s="49" t="s">
        <v>6</v>
      </c>
      <c r="S12" s="48" t="s">
        <v>10</v>
      </c>
      <c r="T12" s="79"/>
      <c r="U12" s="79"/>
      <c r="V12" s="50"/>
      <c r="Z12" s="50"/>
      <c r="AA12" s="79"/>
      <c r="AB12" s="79"/>
      <c r="AC12" s="50"/>
    </row>
    <row r="13" spans="1:29" x14ac:dyDescent="0.2">
      <c r="A13" s="48">
        <v>1</v>
      </c>
      <c r="B13" s="34">
        <v>2</v>
      </c>
      <c r="C13" s="48">
        <v>3</v>
      </c>
      <c r="D13" s="34">
        <v>4</v>
      </c>
      <c r="E13" s="48">
        <v>5</v>
      </c>
      <c r="F13" s="34">
        <v>6</v>
      </c>
      <c r="G13" s="48">
        <v>7</v>
      </c>
      <c r="H13" s="34">
        <v>2</v>
      </c>
      <c r="I13" s="48">
        <v>3</v>
      </c>
      <c r="J13" s="34">
        <v>4</v>
      </c>
      <c r="K13" s="34">
        <v>8</v>
      </c>
      <c r="L13" s="48">
        <v>9</v>
      </c>
      <c r="M13" s="34">
        <v>10</v>
      </c>
      <c r="N13" s="48">
        <v>11</v>
      </c>
      <c r="O13" s="34">
        <v>12</v>
      </c>
      <c r="P13" s="48">
        <v>13</v>
      </c>
      <c r="Q13" s="34">
        <v>8</v>
      </c>
      <c r="R13" s="48">
        <v>9</v>
      </c>
      <c r="S13" s="34">
        <v>10</v>
      </c>
      <c r="T13" s="79"/>
      <c r="U13" s="79"/>
      <c r="V13" s="50"/>
      <c r="Z13" s="50"/>
      <c r="AA13" s="79"/>
      <c r="AB13" s="79"/>
      <c r="AC13" s="50"/>
    </row>
    <row r="14" spans="1:29" x14ac:dyDescent="0.2">
      <c r="A14" s="48">
        <v>0</v>
      </c>
      <c r="B14" s="50">
        <v>3237.5223000000001</v>
      </c>
      <c r="C14" s="52"/>
      <c r="D14" s="31"/>
      <c r="E14" s="52">
        <v>3411.4281000000001</v>
      </c>
      <c r="F14" s="52"/>
      <c r="G14" s="68"/>
      <c r="H14" s="52">
        <v>628.37940000000003</v>
      </c>
      <c r="I14" s="52"/>
      <c r="J14" s="53"/>
      <c r="K14" s="54">
        <v>1160.7044000000001</v>
      </c>
      <c r="L14" s="51"/>
      <c r="M14" s="33"/>
      <c r="N14" s="50">
        <v>1018.0472</v>
      </c>
      <c r="O14" s="50"/>
      <c r="P14" s="33"/>
      <c r="Q14" s="52">
        <v>205.14099999999999</v>
      </c>
      <c r="R14" s="50"/>
      <c r="S14" s="33"/>
      <c r="T14" s="79"/>
      <c r="U14" s="79"/>
      <c r="V14" s="50"/>
      <c r="Z14" s="50"/>
      <c r="AA14" s="79"/>
      <c r="AB14" s="79"/>
      <c r="AC14" s="50"/>
    </row>
    <row r="15" spans="1:29" x14ac:dyDescent="0.2">
      <c r="A15" s="34">
        <v>1</v>
      </c>
      <c r="B15" s="55"/>
      <c r="C15" s="55"/>
      <c r="D15" s="31">
        <v>156.24</v>
      </c>
      <c r="E15" s="56"/>
      <c r="F15" s="57"/>
      <c r="G15" s="31">
        <v>266.04000000000002</v>
      </c>
      <c r="H15" s="52"/>
      <c r="I15" s="58"/>
      <c r="J15" s="58">
        <v>0</v>
      </c>
      <c r="K15" s="51"/>
      <c r="L15" s="51"/>
      <c r="M15" s="31">
        <v>50.76</v>
      </c>
      <c r="N15" s="51"/>
      <c r="O15" s="51"/>
      <c r="P15" s="31">
        <v>77.040000000000006</v>
      </c>
      <c r="Q15" s="52"/>
      <c r="R15" s="59"/>
      <c r="S15" s="33">
        <v>0</v>
      </c>
      <c r="T15" s="79"/>
      <c r="U15" s="79"/>
      <c r="V15" s="50"/>
      <c r="Z15" s="50"/>
      <c r="AA15" s="79"/>
      <c r="AB15" s="79"/>
      <c r="AC15" s="50"/>
    </row>
    <row r="16" spans="1:29" x14ac:dyDescent="0.2">
      <c r="A16" s="48">
        <v>2</v>
      </c>
      <c r="B16" s="55"/>
      <c r="C16" s="55"/>
      <c r="D16" s="31">
        <v>149.76</v>
      </c>
      <c r="E16" s="56"/>
      <c r="F16" s="57"/>
      <c r="G16" s="31">
        <v>244.44</v>
      </c>
      <c r="H16" s="52"/>
      <c r="I16" s="58"/>
      <c r="J16" s="58">
        <v>0</v>
      </c>
      <c r="K16" s="51"/>
      <c r="L16" s="51"/>
      <c r="M16" s="31">
        <v>52.56</v>
      </c>
      <c r="N16" s="51"/>
      <c r="O16" s="51"/>
      <c r="P16" s="31">
        <v>71.28</v>
      </c>
      <c r="Q16" s="52"/>
      <c r="R16" s="59"/>
      <c r="S16" s="33">
        <v>0</v>
      </c>
      <c r="T16" s="79"/>
      <c r="U16" s="79"/>
      <c r="V16" s="50"/>
      <c r="Z16" s="50"/>
      <c r="AA16" s="79"/>
      <c r="AB16" s="79"/>
      <c r="AC16" s="50"/>
    </row>
    <row r="17" spans="1:29" x14ac:dyDescent="0.2">
      <c r="A17" s="34">
        <v>3</v>
      </c>
      <c r="B17" s="55"/>
      <c r="C17" s="55"/>
      <c r="D17" s="31">
        <v>147.96</v>
      </c>
      <c r="E17" s="56"/>
      <c r="F17" s="57"/>
      <c r="G17" s="31">
        <v>237.24</v>
      </c>
      <c r="H17" s="52"/>
      <c r="I17" s="58"/>
      <c r="J17" s="58">
        <v>0</v>
      </c>
      <c r="K17" s="51"/>
      <c r="L17" s="51"/>
      <c r="M17" s="31">
        <v>52.56</v>
      </c>
      <c r="N17" s="51"/>
      <c r="O17" s="51"/>
      <c r="P17" s="31">
        <v>68.400000000000006</v>
      </c>
      <c r="Q17" s="52"/>
      <c r="R17" s="59"/>
      <c r="S17" s="33">
        <v>0</v>
      </c>
      <c r="T17" s="79"/>
      <c r="U17" s="79"/>
      <c r="V17" s="50"/>
      <c r="Z17" s="50"/>
      <c r="AA17" s="79"/>
      <c r="AB17" s="79"/>
      <c r="AC17" s="50"/>
    </row>
    <row r="18" spans="1:29" x14ac:dyDescent="0.2">
      <c r="A18" s="48">
        <v>4</v>
      </c>
      <c r="B18" s="55"/>
      <c r="C18" s="55"/>
      <c r="D18" s="31">
        <v>144.36000000000001</v>
      </c>
      <c r="E18" s="56"/>
      <c r="F18" s="57"/>
      <c r="G18" s="31">
        <v>234.36</v>
      </c>
      <c r="H18" s="52"/>
      <c r="I18" s="58"/>
      <c r="J18" s="58">
        <v>0</v>
      </c>
      <c r="K18" s="51"/>
      <c r="L18" s="51"/>
      <c r="M18" s="31">
        <v>50.04</v>
      </c>
      <c r="N18" s="51"/>
      <c r="O18" s="51"/>
      <c r="P18" s="31">
        <v>69.84</v>
      </c>
      <c r="Q18" s="52"/>
      <c r="R18" s="59"/>
      <c r="S18" s="33">
        <v>0</v>
      </c>
      <c r="T18" s="79"/>
      <c r="U18" s="79"/>
      <c r="V18" s="50"/>
      <c r="Z18" s="50"/>
      <c r="AA18" s="79"/>
      <c r="AB18" s="79"/>
      <c r="AC18" s="50"/>
    </row>
    <row r="19" spans="1:29" x14ac:dyDescent="0.2">
      <c r="A19" s="34">
        <v>5</v>
      </c>
      <c r="B19" s="55"/>
      <c r="C19" s="55"/>
      <c r="D19" s="31">
        <v>147.6</v>
      </c>
      <c r="E19" s="56"/>
      <c r="F19" s="57"/>
      <c r="G19" s="31">
        <v>243.36</v>
      </c>
      <c r="H19" s="52"/>
      <c r="I19" s="58"/>
      <c r="J19" s="58">
        <v>0</v>
      </c>
      <c r="K19" s="51"/>
      <c r="L19" s="51"/>
      <c r="M19" s="31">
        <v>51.12</v>
      </c>
      <c r="N19" s="51"/>
      <c r="O19" s="51"/>
      <c r="P19" s="31">
        <v>71.28</v>
      </c>
      <c r="Q19" s="52"/>
      <c r="R19" s="59"/>
      <c r="S19" s="33">
        <v>0</v>
      </c>
      <c r="T19" s="79"/>
      <c r="U19" s="79"/>
      <c r="V19" s="50"/>
      <c r="Z19" s="50"/>
      <c r="AA19" s="79"/>
      <c r="AB19" s="79"/>
      <c r="AC19" s="50"/>
    </row>
    <row r="20" spans="1:29" x14ac:dyDescent="0.2">
      <c r="A20" s="48">
        <v>6</v>
      </c>
      <c r="B20" s="55"/>
      <c r="C20" s="55"/>
      <c r="D20" s="31">
        <v>156.24</v>
      </c>
      <c r="E20" s="56"/>
      <c r="F20" s="57"/>
      <c r="G20" s="31">
        <v>257.39999999999998</v>
      </c>
      <c r="H20" s="52"/>
      <c r="I20" s="58"/>
      <c r="J20" s="58">
        <v>0</v>
      </c>
      <c r="K20" s="51"/>
      <c r="L20" s="51"/>
      <c r="M20" s="31">
        <v>51.48</v>
      </c>
      <c r="N20" s="51"/>
      <c r="O20" s="51"/>
      <c r="P20" s="31">
        <v>70.2</v>
      </c>
      <c r="Q20" s="52"/>
      <c r="R20" s="59"/>
      <c r="S20" s="33">
        <v>0</v>
      </c>
      <c r="T20" s="79"/>
      <c r="U20" s="79"/>
      <c r="V20" s="50"/>
      <c r="Z20" s="50"/>
      <c r="AA20" s="79"/>
      <c r="AB20" s="79"/>
      <c r="AC20" s="50"/>
    </row>
    <row r="21" spans="1:29" x14ac:dyDescent="0.2">
      <c r="A21" s="34">
        <v>7</v>
      </c>
      <c r="B21" s="55"/>
      <c r="C21" s="55"/>
      <c r="D21" s="31">
        <v>184.32</v>
      </c>
      <c r="E21" s="56"/>
      <c r="F21" s="57"/>
      <c r="G21" s="31">
        <v>303.12</v>
      </c>
      <c r="H21" s="52"/>
      <c r="I21" s="58"/>
      <c r="J21" s="58">
        <v>0</v>
      </c>
      <c r="K21" s="51"/>
      <c r="L21" s="51"/>
      <c r="M21" s="31">
        <v>51.48</v>
      </c>
      <c r="N21" s="51"/>
      <c r="O21" s="51"/>
      <c r="P21" s="31">
        <v>66.959999999999994</v>
      </c>
      <c r="Q21" s="52"/>
      <c r="R21" s="59"/>
      <c r="S21" s="33">
        <v>0</v>
      </c>
      <c r="T21" s="79"/>
      <c r="U21" s="79"/>
      <c r="V21" s="50"/>
      <c r="Z21" s="50"/>
      <c r="AA21" s="79"/>
      <c r="AB21" s="79"/>
      <c r="AC21" s="50"/>
    </row>
    <row r="22" spans="1:29" x14ac:dyDescent="0.2">
      <c r="A22" s="48">
        <v>8</v>
      </c>
      <c r="B22" s="55"/>
      <c r="C22" s="55"/>
      <c r="D22" s="31">
        <v>227.16</v>
      </c>
      <c r="E22" s="56"/>
      <c r="F22" s="57"/>
      <c r="G22" s="31">
        <v>405.72</v>
      </c>
      <c r="H22" s="52"/>
      <c r="I22" s="58"/>
      <c r="J22" s="58">
        <v>0</v>
      </c>
      <c r="K22" s="51"/>
      <c r="L22" s="51"/>
      <c r="M22" s="31">
        <v>62.28</v>
      </c>
      <c r="N22" s="51"/>
      <c r="O22" s="51"/>
      <c r="P22" s="31">
        <v>75.239999999999995</v>
      </c>
      <c r="Q22" s="52"/>
      <c r="R22" s="59"/>
      <c r="S22" s="33">
        <v>0</v>
      </c>
      <c r="T22" s="79"/>
      <c r="U22" s="79"/>
      <c r="V22" s="50"/>
      <c r="Z22" s="50"/>
      <c r="AA22" s="79"/>
      <c r="AB22" s="79"/>
      <c r="AC22" s="50"/>
    </row>
    <row r="23" spans="1:29" x14ac:dyDescent="0.2">
      <c r="A23" s="34">
        <v>9</v>
      </c>
      <c r="B23" s="55"/>
      <c r="C23" s="55"/>
      <c r="D23" s="31">
        <v>355.68</v>
      </c>
      <c r="E23" s="56"/>
      <c r="F23" s="57"/>
      <c r="G23" s="31">
        <v>525.6</v>
      </c>
      <c r="H23" s="52"/>
      <c r="I23" s="58"/>
      <c r="J23" s="58">
        <v>0</v>
      </c>
      <c r="K23" s="51"/>
      <c r="L23" s="51"/>
      <c r="M23" s="31">
        <v>113.04</v>
      </c>
      <c r="N23" s="51"/>
      <c r="O23" s="51"/>
      <c r="P23" s="31">
        <v>96.84</v>
      </c>
      <c r="Q23" s="52"/>
      <c r="R23" s="59"/>
      <c r="S23" s="33">
        <v>0</v>
      </c>
      <c r="T23" s="79"/>
      <c r="U23" s="79"/>
      <c r="V23" s="50"/>
      <c r="Z23" s="50"/>
      <c r="AA23" s="79"/>
      <c r="AB23" s="79"/>
      <c r="AC23" s="50"/>
    </row>
    <row r="24" spans="1:29" x14ac:dyDescent="0.2">
      <c r="A24" s="48">
        <v>10</v>
      </c>
      <c r="B24" s="55"/>
      <c r="C24" s="55"/>
      <c r="D24" s="31">
        <v>425.88</v>
      </c>
      <c r="E24" s="56"/>
      <c r="F24" s="57"/>
      <c r="G24" s="31">
        <v>583.55999999999995</v>
      </c>
      <c r="H24" s="52"/>
      <c r="I24" s="58"/>
      <c r="J24" s="58">
        <v>0</v>
      </c>
      <c r="K24" s="51"/>
      <c r="L24" s="51"/>
      <c r="M24" s="31">
        <v>137.52000000000001</v>
      </c>
      <c r="N24" s="51"/>
      <c r="O24" s="51"/>
      <c r="P24" s="31">
        <v>106.56</v>
      </c>
      <c r="Q24" s="52"/>
      <c r="R24" s="59"/>
      <c r="S24" s="33">
        <v>0</v>
      </c>
      <c r="T24" s="79"/>
      <c r="U24" s="79"/>
      <c r="V24" s="50"/>
      <c r="Z24" s="50"/>
      <c r="AA24" s="79"/>
      <c r="AB24" s="79"/>
      <c r="AC24" s="50"/>
    </row>
    <row r="25" spans="1:29" x14ac:dyDescent="0.2">
      <c r="A25" s="34">
        <v>11</v>
      </c>
      <c r="B25" s="55"/>
      <c r="C25" s="55"/>
      <c r="D25" s="31">
        <v>459</v>
      </c>
      <c r="E25" s="56"/>
      <c r="F25" s="57"/>
      <c r="G25" s="31">
        <v>583.91999999999996</v>
      </c>
      <c r="H25" s="52"/>
      <c r="I25" s="58"/>
      <c r="J25" s="58">
        <v>0</v>
      </c>
      <c r="K25" s="51"/>
      <c r="L25" s="51"/>
      <c r="M25" s="31">
        <v>182.16</v>
      </c>
      <c r="N25" s="51"/>
      <c r="O25" s="51"/>
      <c r="P25" s="31">
        <v>112.68</v>
      </c>
      <c r="Q25" s="52"/>
      <c r="R25" s="59"/>
      <c r="S25" s="33">
        <v>0</v>
      </c>
      <c r="T25" s="79"/>
      <c r="U25" s="79"/>
      <c r="V25" s="50"/>
      <c r="Z25" s="50"/>
      <c r="AA25" s="79"/>
      <c r="AB25" s="79"/>
      <c r="AC25" s="50"/>
    </row>
    <row r="26" spans="1:29" x14ac:dyDescent="0.2">
      <c r="A26" s="48">
        <v>12</v>
      </c>
      <c r="B26" s="55"/>
      <c r="C26" s="55"/>
      <c r="D26" s="31">
        <v>438.12</v>
      </c>
      <c r="E26" s="56"/>
      <c r="F26" s="57"/>
      <c r="G26" s="31">
        <v>550.08000000000004</v>
      </c>
      <c r="H26" s="52"/>
      <c r="I26" s="58"/>
      <c r="J26" s="58">
        <v>0</v>
      </c>
      <c r="K26" s="51"/>
      <c r="L26" s="51"/>
      <c r="M26" s="31">
        <v>155.88</v>
      </c>
      <c r="N26" s="51"/>
      <c r="O26" s="51"/>
      <c r="P26" s="31">
        <v>100.8</v>
      </c>
      <c r="Q26" s="52"/>
      <c r="R26" s="59"/>
      <c r="S26" s="33">
        <v>0</v>
      </c>
      <c r="T26" s="79"/>
      <c r="U26" s="79"/>
      <c r="V26" s="50"/>
      <c r="Z26" s="50"/>
      <c r="AA26" s="79"/>
      <c r="AB26" s="79"/>
      <c r="AC26" s="50"/>
    </row>
    <row r="27" spans="1:29" x14ac:dyDescent="0.2">
      <c r="A27" s="34">
        <v>13</v>
      </c>
      <c r="B27" s="55"/>
      <c r="C27" s="55"/>
      <c r="D27" s="31">
        <v>405</v>
      </c>
      <c r="E27" s="56"/>
      <c r="F27" s="57"/>
      <c r="G27" s="31">
        <v>565.20000000000005</v>
      </c>
      <c r="H27" s="52"/>
      <c r="I27" s="58"/>
      <c r="J27" s="58">
        <v>0</v>
      </c>
      <c r="K27" s="51"/>
      <c r="L27" s="51"/>
      <c r="M27" s="31">
        <v>138.96</v>
      </c>
      <c r="N27" s="51"/>
      <c r="O27" s="51"/>
      <c r="P27" s="31">
        <v>107.64</v>
      </c>
      <c r="Q27" s="52"/>
      <c r="R27" s="59"/>
      <c r="S27" s="33">
        <v>0</v>
      </c>
      <c r="T27" s="79"/>
      <c r="U27" s="79"/>
      <c r="V27" s="50"/>
      <c r="Z27" s="50"/>
      <c r="AA27" s="79"/>
      <c r="AB27" s="79"/>
      <c r="AC27" s="50"/>
    </row>
    <row r="28" spans="1:29" x14ac:dyDescent="0.2">
      <c r="A28" s="48">
        <v>14</v>
      </c>
      <c r="B28" s="55"/>
      <c r="C28" s="55"/>
      <c r="D28" s="31">
        <v>417.96</v>
      </c>
      <c r="E28" s="56"/>
      <c r="F28" s="57"/>
      <c r="G28" s="31">
        <v>549.72</v>
      </c>
      <c r="H28" s="52"/>
      <c r="I28" s="58"/>
      <c r="J28" s="58">
        <v>0</v>
      </c>
      <c r="K28" s="51"/>
      <c r="L28" s="51"/>
      <c r="M28" s="31">
        <v>156.96</v>
      </c>
      <c r="N28" s="51"/>
      <c r="O28" s="51"/>
      <c r="P28" s="31">
        <v>110.88</v>
      </c>
      <c r="Q28" s="52"/>
      <c r="R28" s="59"/>
      <c r="S28" s="33">
        <v>0</v>
      </c>
      <c r="T28" s="79"/>
      <c r="U28" s="79"/>
      <c r="V28" s="50"/>
      <c r="Z28" s="50"/>
      <c r="AA28" s="79"/>
      <c r="AB28" s="79"/>
      <c r="AC28" s="50"/>
    </row>
    <row r="29" spans="1:29" x14ac:dyDescent="0.2">
      <c r="A29" s="34">
        <v>15</v>
      </c>
      <c r="B29" s="55"/>
      <c r="C29" s="55"/>
      <c r="D29" s="31">
        <v>409.68</v>
      </c>
      <c r="E29" s="56"/>
      <c r="F29" s="57"/>
      <c r="G29" s="31">
        <v>556.55999999999995</v>
      </c>
      <c r="H29" s="52"/>
      <c r="I29" s="58"/>
      <c r="J29" s="58">
        <v>0</v>
      </c>
      <c r="K29" s="51"/>
      <c r="L29" s="51"/>
      <c r="M29" s="31">
        <v>122.76</v>
      </c>
      <c r="N29" s="51"/>
      <c r="O29" s="51"/>
      <c r="P29" s="31">
        <v>102.96</v>
      </c>
      <c r="Q29" s="52"/>
      <c r="R29" s="59"/>
      <c r="S29" s="33">
        <v>0</v>
      </c>
      <c r="T29" s="79"/>
      <c r="U29" s="79"/>
      <c r="V29" s="50"/>
      <c r="Z29" s="50"/>
      <c r="AA29" s="79"/>
      <c r="AB29" s="79"/>
      <c r="AC29" s="50"/>
    </row>
    <row r="30" spans="1:29" x14ac:dyDescent="0.2">
      <c r="A30" s="48">
        <v>16</v>
      </c>
      <c r="B30" s="55"/>
      <c r="C30" s="55"/>
      <c r="D30" s="31">
        <v>437.76</v>
      </c>
      <c r="E30" s="56"/>
      <c r="F30" s="57"/>
      <c r="G30" s="31">
        <v>562.67999999999995</v>
      </c>
      <c r="H30" s="52"/>
      <c r="I30" s="58"/>
      <c r="J30" s="58">
        <v>0</v>
      </c>
      <c r="K30" s="51"/>
      <c r="L30" s="51"/>
      <c r="M30" s="31">
        <v>148.32</v>
      </c>
      <c r="N30" s="51"/>
      <c r="O30" s="51"/>
      <c r="P30" s="31">
        <v>115.56</v>
      </c>
      <c r="Q30" s="52"/>
      <c r="R30" s="59"/>
      <c r="S30" s="33">
        <v>0</v>
      </c>
      <c r="T30" s="79"/>
      <c r="U30" s="79"/>
      <c r="V30" s="50"/>
      <c r="Z30" s="50"/>
      <c r="AA30" s="79"/>
      <c r="AB30" s="79"/>
      <c r="AC30" s="50"/>
    </row>
    <row r="31" spans="1:29" x14ac:dyDescent="0.2">
      <c r="A31" s="34">
        <v>17</v>
      </c>
      <c r="B31" s="55"/>
      <c r="C31" s="55"/>
      <c r="D31" s="31">
        <v>453.24</v>
      </c>
      <c r="E31" s="56"/>
      <c r="F31" s="57"/>
      <c r="G31" s="31">
        <v>531</v>
      </c>
      <c r="H31" s="52"/>
      <c r="I31" s="58"/>
      <c r="J31" s="58">
        <v>0</v>
      </c>
      <c r="K31" s="51"/>
      <c r="L31" s="51"/>
      <c r="M31" s="31">
        <v>142.56</v>
      </c>
      <c r="N31" s="51"/>
      <c r="O31" s="51"/>
      <c r="P31" s="31">
        <v>101.52</v>
      </c>
      <c r="Q31" s="52"/>
      <c r="R31" s="59"/>
      <c r="S31" s="33">
        <v>0</v>
      </c>
      <c r="T31" s="79"/>
      <c r="U31" s="79"/>
      <c r="V31" s="50"/>
      <c r="Z31" s="50"/>
      <c r="AA31" s="79"/>
      <c r="AB31" s="79"/>
      <c r="AC31" s="50"/>
    </row>
    <row r="32" spans="1:29" x14ac:dyDescent="0.2">
      <c r="A32" s="48">
        <v>18</v>
      </c>
      <c r="B32" s="55"/>
      <c r="C32" s="55"/>
      <c r="D32" s="31">
        <v>362.88</v>
      </c>
      <c r="E32" s="56"/>
      <c r="F32" s="57"/>
      <c r="G32" s="31">
        <v>457.92</v>
      </c>
      <c r="H32" s="52"/>
      <c r="I32" s="58"/>
      <c r="J32" s="58">
        <v>0</v>
      </c>
      <c r="K32" s="51"/>
      <c r="L32" s="51"/>
      <c r="M32" s="31">
        <v>101.52</v>
      </c>
      <c r="N32" s="51"/>
      <c r="O32" s="51"/>
      <c r="P32" s="31">
        <v>80.28</v>
      </c>
      <c r="Q32" s="52"/>
      <c r="R32" s="59"/>
      <c r="S32" s="33">
        <v>0</v>
      </c>
      <c r="T32" s="79"/>
      <c r="U32" s="79"/>
      <c r="V32" s="50"/>
      <c r="Z32" s="50"/>
      <c r="AA32" s="79"/>
      <c r="AB32" s="79"/>
      <c r="AC32" s="50"/>
    </row>
    <row r="33" spans="1:29" x14ac:dyDescent="0.2">
      <c r="A33" s="34">
        <v>19</v>
      </c>
      <c r="B33" s="55"/>
      <c r="C33" s="55"/>
      <c r="D33" s="31">
        <v>303.12</v>
      </c>
      <c r="E33" s="56"/>
      <c r="F33" s="57"/>
      <c r="G33" s="31">
        <v>423.36</v>
      </c>
      <c r="H33" s="52"/>
      <c r="I33" s="58"/>
      <c r="J33" s="58">
        <v>0</v>
      </c>
      <c r="K33" s="51"/>
      <c r="L33" s="51"/>
      <c r="M33" s="31">
        <v>61.92</v>
      </c>
      <c r="N33" s="51"/>
      <c r="O33" s="51"/>
      <c r="P33" s="31">
        <v>68.040000000000006</v>
      </c>
      <c r="Q33" s="52"/>
      <c r="R33" s="59"/>
      <c r="S33" s="33">
        <v>0</v>
      </c>
      <c r="T33" s="79"/>
      <c r="U33" s="79"/>
      <c r="V33" s="50"/>
      <c r="Z33" s="50"/>
      <c r="AA33" s="79"/>
      <c r="AB33" s="79"/>
      <c r="AC33" s="50"/>
    </row>
    <row r="34" spans="1:29" x14ac:dyDescent="0.2">
      <c r="A34" s="48">
        <v>20</v>
      </c>
      <c r="B34" s="55"/>
      <c r="C34" s="55"/>
      <c r="D34" s="31">
        <v>282.24</v>
      </c>
      <c r="E34" s="56"/>
      <c r="F34" s="57"/>
      <c r="G34" s="31">
        <v>402.84</v>
      </c>
      <c r="H34" s="52"/>
      <c r="I34" s="58"/>
      <c r="J34" s="58">
        <v>0</v>
      </c>
      <c r="K34" s="51"/>
      <c r="L34" s="51"/>
      <c r="M34" s="31">
        <v>58.32</v>
      </c>
      <c r="N34" s="51"/>
      <c r="O34" s="51"/>
      <c r="P34" s="31">
        <v>73.44</v>
      </c>
      <c r="Q34" s="52"/>
      <c r="R34" s="59"/>
      <c r="S34" s="33">
        <v>0</v>
      </c>
      <c r="T34" s="79"/>
      <c r="U34" s="79"/>
      <c r="V34" s="50"/>
      <c r="Z34" s="50"/>
      <c r="AA34" s="79"/>
      <c r="AB34" s="79"/>
      <c r="AC34" s="50"/>
    </row>
    <row r="35" spans="1:29" x14ac:dyDescent="0.2">
      <c r="A35" s="34">
        <v>21</v>
      </c>
      <c r="B35" s="55"/>
      <c r="C35" s="55"/>
      <c r="D35" s="31">
        <v>257.04000000000002</v>
      </c>
      <c r="E35" s="56"/>
      <c r="F35" s="57"/>
      <c r="G35" s="31">
        <v>362.52</v>
      </c>
      <c r="H35" s="52"/>
      <c r="I35" s="58"/>
      <c r="J35" s="58">
        <v>0</v>
      </c>
      <c r="K35" s="51"/>
      <c r="L35" s="51"/>
      <c r="M35" s="31">
        <v>55.8</v>
      </c>
      <c r="N35" s="51"/>
      <c r="O35" s="51"/>
      <c r="P35" s="31">
        <v>72.72</v>
      </c>
      <c r="Q35" s="52"/>
      <c r="R35" s="59"/>
      <c r="S35" s="33">
        <v>0</v>
      </c>
      <c r="T35" s="79"/>
      <c r="U35" s="79"/>
      <c r="V35" s="50"/>
      <c r="Z35" s="50"/>
      <c r="AA35" s="79"/>
      <c r="AB35" s="79"/>
      <c r="AC35" s="50"/>
    </row>
    <row r="36" spans="1:29" x14ac:dyDescent="0.2">
      <c r="A36" s="48">
        <v>22</v>
      </c>
      <c r="B36" s="55"/>
      <c r="C36" s="55"/>
      <c r="D36" s="31">
        <v>229.68</v>
      </c>
      <c r="E36" s="56"/>
      <c r="F36" s="57"/>
      <c r="G36" s="31">
        <v>338.04</v>
      </c>
      <c r="H36" s="52"/>
      <c r="I36" s="58"/>
      <c r="J36" s="58">
        <v>0</v>
      </c>
      <c r="K36" s="51"/>
      <c r="L36" s="51"/>
      <c r="M36" s="31">
        <v>55.08</v>
      </c>
      <c r="N36" s="51"/>
      <c r="O36" s="51"/>
      <c r="P36" s="31">
        <v>77.400000000000006</v>
      </c>
      <c r="Q36" s="52"/>
      <c r="R36" s="59"/>
      <c r="S36" s="33">
        <v>0</v>
      </c>
      <c r="T36" s="79"/>
      <c r="U36" s="79"/>
      <c r="V36" s="50"/>
      <c r="Z36" s="50"/>
      <c r="AA36" s="79"/>
      <c r="AB36" s="79"/>
      <c r="AC36" s="50"/>
    </row>
    <row r="37" spans="1:29" x14ac:dyDescent="0.2">
      <c r="A37" s="34">
        <v>23</v>
      </c>
      <c r="B37" s="55"/>
      <c r="C37" s="55"/>
      <c r="D37" s="31">
        <v>190.8</v>
      </c>
      <c r="E37" s="56"/>
      <c r="F37" s="57"/>
      <c r="G37" s="31">
        <v>310.32</v>
      </c>
      <c r="H37" s="52"/>
      <c r="I37" s="58"/>
      <c r="J37" s="58">
        <v>0</v>
      </c>
      <c r="K37" s="51"/>
      <c r="L37" s="51"/>
      <c r="M37" s="31">
        <v>53.28</v>
      </c>
      <c r="N37" s="51"/>
      <c r="O37" s="51"/>
      <c r="P37" s="31">
        <v>74.52</v>
      </c>
      <c r="Q37" s="52"/>
      <c r="R37" s="59"/>
      <c r="S37" s="33">
        <v>0</v>
      </c>
      <c r="T37" s="79"/>
      <c r="U37" s="79"/>
      <c r="V37" s="50"/>
      <c r="Z37" s="50"/>
      <c r="AA37" s="79"/>
      <c r="AB37" s="79"/>
      <c r="AC37" s="50"/>
    </row>
    <row r="38" spans="1:29" ht="13.5" thickBot="1" x14ac:dyDescent="0.25">
      <c r="A38" s="125">
        <v>24</v>
      </c>
      <c r="B38" s="54">
        <v>3239.4389000000001</v>
      </c>
      <c r="C38" s="126"/>
      <c r="D38" s="127">
        <v>158.04</v>
      </c>
      <c r="E38" s="54">
        <v>3414.1453000000001</v>
      </c>
      <c r="F38" s="128"/>
      <c r="G38" s="127">
        <v>286.92</v>
      </c>
      <c r="H38" s="129">
        <v>628.37940000000003</v>
      </c>
      <c r="I38" s="50"/>
      <c r="J38" s="130">
        <v>0</v>
      </c>
      <c r="K38" s="54">
        <v>1161.3033</v>
      </c>
      <c r="L38" s="131"/>
      <c r="M38" s="127">
        <v>49.68</v>
      </c>
      <c r="N38" s="54">
        <v>1018.6156</v>
      </c>
      <c r="O38" s="131"/>
      <c r="P38" s="127">
        <v>74.16</v>
      </c>
      <c r="Q38" s="129">
        <v>205.14099999999999</v>
      </c>
      <c r="R38" s="50"/>
      <c r="S38" s="132">
        <v>0</v>
      </c>
      <c r="T38" s="79"/>
      <c r="U38" s="79"/>
      <c r="V38" s="50"/>
      <c r="Z38" s="50"/>
      <c r="AA38" s="79"/>
      <c r="AB38" s="79"/>
      <c r="AC38" s="50"/>
    </row>
    <row r="39" spans="1:29" ht="13.5" thickBot="1" x14ac:dyDescent="0.25">
      <c r="A39" s="61" t="s">
        <v>9</v>
      </c>
      <c r="B39" s="62"/>
      <c r="C39" s="62"/>
      <c r="D39" s="63">
        <f>SUM(D15:D38)</f>
        <v>6899.76</v>
      </c>
      <c r="E39" s="63"/>
      <c r="F39" s="64"/>
      <c r="G39" s="65">
        <f>SUM(G15:G38)</f>
        <v>9781.92</v>
      </c>
      <c r="H39" s="65"/>
      <c r="I39" s="65"/>
      <c r="J39" s="65">
        <v>0</v>
      </c>
      <c r="K39" s="62"/>
      <c r="L39" s="62"/>
      <c r="M39" s="65">
        <f>SUM(M15:M38)</f>
        <v>2156.04</v>
      </c>
      <c r="N39" s="62"/>
      <c r="O39" s="62"/>
      <c r="P39" s="66">
        <f>SUM(P15:P38)</f>
        <v>2046.2400000000005</v>
      </c>
      <c r="Q39" s="67"/>
      <c r="R39" s="67"/>
      <c r="S39" s="66">
        <v>0</v>
      </c>
      <c r="T39" s="79"/>
      <c r="U39" s="79"/>
      <c r="V39" s="50"/>
      <c r="Z39" s="50"/>
      <c r="AA39" s="79"/>
      <c r="AB39" s="79"/>
      <c r="AC39" s="50"/>
    </row>
    <row r="40" spans="1:29" x14ac:dyDescent="0.2">
      <c r="S40" s="50"/>
      <c r="T40" s="79"/>
      <c r="U40" s="79"/>
      <c r="V40" s="50"/>
      <c r="Z40" s="50"/>
      <c r="AA40" s="79"/>
      <c r="AB40" s="79"/>
      <c r="AC40" s="50"/>
    </row>
    <row r="41" spans="1:29" x14ac:dyDescent="0.2">
      <c r="B41" s="54" t="s">
        <v>103</v>
      </c>
      <c r="L41" s="54" t="s">
        <v>44</v>
      </c>
      <c r="S41" s="50"/>
      <c r="T41" s="79"/>
      <c r="U41" s="79"/>
      <c r="V41" s="50"/>
      <c r="Z41" s="50"/>
      <c r="AA41" s="79"/>
      <c r="AB41" s="79"/>
      <c r="AC41" s="50"/>
    </row>
    <row r="42" spans="1:29" x14ac:dyDescent="0.2">
      <c r="S42" s="50"/>
      <c r="T42" s="79"/>
      <c r="U42" s="79"/>
      <c r="V42" s="50"/>
      <c r="Z42" s="50"/>
      <c r="AA42" s="79"/>
      <c r="AB42" s="79"/>
      <c r="AC42" s="50"/>
    </row>
    <row r="43" spans="1:29" x14ac:dyDescent="0.2">
      <c r="S43" s="50"/>
      <c r="T43" s="79"/>
      <c r="U43" s="79"/>
      <c r="V43" s="50"/>
      <c r="Z43" s="50"/>
      <c r="AA43" s="79"/>
      <c r="AB43" s="79"/>
      <c r="AC43" s="50"/>
    </row>
    <row r="44" spans="1:29" x14ac:dyDescent="0.2">
      <c r="S44" s="50"/>
      <c r="T44" s="79"/>
      <c r="U44" s="79"/>
      <c r="V44" s="50"/>
      <c r="Z44" s="50"/>
      <c r="AA44" s="79"/>
      <c r="AB44" s="79"/>
      <c r="AC44" s="50"/>
    </row>
    <row r="45" spans="1:29" x14ac:dyDescent="0.2">
      <c r="S45" s="50"/>
      <c r="T45" s="79"/>
      <c r="U45" s="79"/>
      <c r="V45" s="50"/>
      <c r="Z45" s="50"/>
      <c r="AA45" s="79"/>
      <c r="AB45" s="79"/>
      <c r="AC45" s="50"/>
    </row>
    <row r="46" spans="1:29" x14ac:dyDescent="0.2">
      <c r="S46" s="50"/>
      <c r="T46" s="79"/>
      <c r="U46" s="79"/>
      <c r="V46" s="50"/>
      <c r="Z46" s="50"/>
      <c r="AA46" s="79"/>
      <c r="AB46" s="79"/>
      <c r="AC46" s="50"/>
    </row>
    <row r="47" spans="1:29" x14ac:dyDescent="0.2">
      <c r="S47" s="50"/>
      <c r="T47" s="79"/>
      <c r="U47" s="79"/>
      <c r="V47" s="50"/>
      <c r="Z47" s="50"/>
      <c r="AA47" s="79"/>
      <c r="AB47" s="79"/>
      <c r="AC47" s="50"/>
    </row>
    <row r="48" spans="1:29" x14ac:dyDescent="0.2">
      <c r="S48" s="50"/>
      <c r="T48" s="79"/>
      <c r="U48" s="79"/>
      <c r="V48" s="50"/>
      <c r="Z48" s="50"/>
      <c r="AA48" s="79"/>
      <c r="AB48" s="79"/>
      <c r="AC48" s="50"/>
    </row>
    <row r="49" spans="19:29" x14ac:dyDescent="0.2">
      <c r="S49" s="50"/>
      <c r="T49" s="79"/>
      <c r="U49" s="79"/>
      <c r="V49" s="50"/>
      <c r="Z49" s="50"/>
      <c r="AA49" s="79"/>
      <c r="AB49" s="79"/>
      <c r="AC49" s="50"/>
    </row>
    <row r="50" spans="19:29" x14ac:dyDescent="0.2">
      <c r="S50" s="50"/>
      <c r="T50" s="79"/>
      <c r="U50" s="79"/>
      <c r="V50" s="50"/>
      <c r="Z50" s="50"/>
      <c r="AA50" s="79"/>
      <c r="AB50" s="79"/>
      <c r="AC50" s="50"/>
    </row>
    <row r="51" spans="19:29" x14ac:dyDescent="0.2">
      <c r="S51" s="50"/>
      <c r="T51" s="79"/>
      <c r="U51" s="79"/>
      <c r="V51" s="50"/>
      <c r="Z51" s="50"/>
      <c r="AA51" s="79"/>
      <c r="AB51" s="79"/>
      <c r="AC51" s="50"/>
    </row>
    <row r="52" spans="19:29" x14ac:dyDescent="0.2">
      <c r="S52" s="50"/>
      <c r="T52" s="79"/>
      <c r="U52" s="79"/>
      <c r="V52" s="50"/>
      <c r="Z52" s="50"/>
      <c r="AA52" s="79"/>
      <c r="AB52" s="79"/>
      <c r="AC52" s="50"/>
    </row>
    <row r="53" spans="19:29" x14ac:dyDescent="0.2">
      <c r="S53" s="50"/>
      <c r="T53" s="79"/>
      <c r="U53" s="79"/>
      <c r="V53" s="50"/>
      <c r="Z53" s="50"/>
      <c r="AA53" s="79"/>
      <c r="AB53" s="79"/>
      <c r="AC53" s="50"/>
    </row>
    <row r="54" spans="19:29" x14ac:dyDescent="0.2">
      <c r="S54" s="50"/>
      <c r="T54" s="79"/>
      <c r="U54" s="79"/>
      <c r="V54" s="50"/>
      <c r="Z54" s="50"/>
      <c r="AA54" s="79"/>
      <c r="AB54" s="79"/>
      <c r="AC54" s="50"/>
    </row>
    <row r="55" spans="19:29" x14ac:dyDescent="0.2">
      <c r="S55" s="50"/>
      <c r="T55" s="79"/>
      <c r="U55" s="79"/>
      <c r="V55" s="50"/>
      <c r="Z55" s="50"/>
      <c r="AA55" s="79"/>
      <c r="AB55" s="79"/>
      <c r="AC55" s="50"/>
    </row>
    <row r="56" spans="19:29" x14ac:dyDescent="0.2">
      <c r="S56" s="50"/>
      <c r="T56" s="79"/>
      <c r="U56" s="79"/>
      <c r="V56" s="50"/>
      <c r="Z56" s="50"/>
      <c r="AA56" s="79"/>
      <c r="AB56" s="79"/>
      <c r="AC56" s="50"/>
    </row>
    <row r="57" spans="19:29" x14ac:dyDescent="0.2">
      <c r="S57" s="50"/>
      <c r="T57" s="79"/>
      <c r="U57" s="79"/>
      <c r="V57" s="50"/>
    </row>
  </sheetData>
  <mergeCells count="24">
    <mergeCell ref="A4:S4"/>
    <mergeCell ref="A6:S6"/>
    <mergeCell ref="A7:S7"/>
    <mergeCell ref="Q10:S10"/>
    <mergeCell ref="Q11:S11"/>
    <mergeCell ref="K9:S9"/>
    <mergeCell ref="A9:A12"/>
    <mergeCell ref="E11:G11"/>
    <mergeCell ref="K11:M11"/>
    <mergeCell ref="N11:P11"/>
    <mergeCell ref="B11:D11"/>
    <mergeCell ref="B10:D10"/>
    <mergeCell ref="E10:G10"/>
    <mergeCell ref="K10:M10"/>
    <mergeCell ref="N10:P10"/>
    <mergeCell ref="B9:J9"/>
    <mergeCell ref="H10:J10"/>
    <mergeCell ref="H11:J11"/>
    <mergeCell ref="A1:E1"/>
    <mergeCell ref="A2:E2"/>
    <mergeCell ref="A3:E3"/>
    <mergeCell ref="M2:S2"/>
    <mergeCell ref="M3:S3"/>
    <mergeCell ref="M1:S1"/>
  </mergeCells>
  <pageMargins left="0.75" right="0.31496062992125984" top="0.34" bottom="0.34" header="0.22" footer="0.22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60"/>
  <sheetViews>
    <sheetView workbookViewId="0">
      <selection activeCell="P29" sqref="P29"/>
    </sheetView>
  </sheetViews>
  <sheetFormatPr defaultRowHeight="15" x14ac:dyDescent="0.25"/>
  <sheetData>
    <row r="1" spans="1:21" s="7" customFormat="1" ht="15.75" x14ac:dyDescent="0.25">
      <c r="A1" s="1" t="s">
        <v>25</v>
      </c>
      <c r="H1" s="6"/>
      <c r="J1" s="204" t="s">
        <v>70</v>
      </c>
      <c r="K1" s="204"/>
      <c r="L1" s="204"/>
      <c r="M1" s="204"/>
      <c r="U1" s="115"/>
    </row>
    <row r="2" spans="1:21" s="7" customFormat="1" ht="11.25" customHeight="1" x14ac:dyDescent="0.25">
      <c r="A2" s="2" t="s">
        <v>0</v>
      </c>
      <c r="J2" s="144" t="s">
        <v>63</v>
      </c>
      <c r="K2" s="144"/>
      <c r="L2" s="144"/>
      <c r="M2" s="144"/>
      <c r="U2" s="115"/>
    </row>
    <row r="3" spans="1:21" s="7" customFormat="1" ht="15.75" x14ac:dyDescent="0.25">
      <c r="A3" s="1" t="s">
        <v>26</v>
      </c>
      <c r="J3" s="203"/>
      <c r="K3" s="203"/>
      <c r="L3" s="203"/>
      <c r="M3" s="203"/>
      <c r="U3" s="115"/>
    </row>
    <row r="4" spans="1:21" s="54" customFormat="1" ht="15" customHeight="1" x14ac:dyDescent="0.2">
      <c r="A4" s="153" t="s">
        <v>18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U4" s="85"/>
    </row>
    <row r="5" spans="1:21" s="54" customFormat="1" ht="7.5" customHeight="1" x14ac:dyDescent="0.2">
      <c r="U5" s="85"/>
    </row>
    <row r="6" spans="1:21" s="7" customFormat="1" ht="15" customHeight="1" x14ac:dyDescent="0.25">
      <c r="A6" s="154" t="s">
        <v>55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U6" s="115"/>
    </row>
    <row r="7" spans="1:21" s="7" customFormat="1" ht="15" customHeight="1" x14ac:dyDescent="0.25">
      <c r="A7" s="154" t="s">
        <v>50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U7" s="115"/>
    </row>
    <row r="8" spans="1:21" s="7" customFormat="1" ht="10.5" customHeight="1" x14ac:dyDescent="0.25">
      <c r="I8" s="89"/>
      <c r="U8" s="115"/>
    </row>
    <row r="9" spans="1:21" s="7" customFormat="1" ht="15.75" customHeight="1" x14ac:dyDescent="0.25">
      <c r="A9" s="193" t="s">
        <v>5</v>
      </c>
      <c r="B9" s="196" t="s">
        <v>3</v>
      </c>
      <c r="C9" s="197"/>
      <c r="D9" s="197"/>
      <c r="E9" s="197"/>
      <c r="F9" s="197"/>
      <c r="G9" s="202"/>
      <c r="H9" s="196" t="s">
        <v>8</v>
      </c>
      <c r="I9" s="197"/>
      <c r="J9" s="197"/>
      <c r="K9" s="197"/>
      <c r="L9" s="197"/>
      <c r="M9" s="202"/>
      <c r="O9" s="39"/>
      <c r="P9" s="40"/>
      <c r="Q9" s="40"/>
      <c r="R9" s="39"/>
      <c r="S9" s="39"/>
      <c r="U9" s="115"/>
    </row>
    <row r="10" spans="1:21" s="7" customFormat="1" ht="15" customHeight="1" x14ac:dyDescent="0.25">
      <c r="A10" s="194"/>
      <c r="B10" s="190" t="s">
        <v>71</v>
      </c>
      <c r="C10" s="191"/>
      <c r="D10" s="192"/>
      <c r="E10" s="190" t="s">
        <v>72</v>
      </c>
      <c r="F10" s="191"/>
      <c r="G10" s="192"/>
      <c r="H10" s="190" t="s">
        <v>71</v>
      </c>
      <c r="I10" s="191"/>
      <c r="J10" s="192"/>
      <c r="K10" s="190" t="s">
        <v>72</v>
      </c>
      <c r="L10" s="191"/>
      <c r="M10" s="192"/>
      <c r="O10" s="39"/>
      <c r="P10" s="40"/>
      <c r="Q10" s="40"/>
      <c r="R10" s="39"/>
      <c r="S10" s="39"/>
      <c r="U10" s="115"/>
    </row>
    <row r="11" spans="1:21" s="7" customFormat="1" ht="15.75" customHeight="1" x14ac:dyDescent="0.25">
      <c r="A11" s="194"/>
      <c r="B11" s="190" t="s">
        <v>68</v>
      </c>
      <c r="C11" s="191"/>
      <c r="D11" s="192"/>
      <c r="E11" s="190" t="s">
        <v>68</v>
      </c>
      <c r="F11" s="191"/>
      <c r="G11" s="192"/>
      <c r="H11" s="190" t="s">
        <v>68</v>
      </c>
      <c r="I11" s="191"/>
      <c r="J11" s="192"/>
      <c r="K11" s="190" t="s">
        <v>68</v>
      </c>
      <c r="L11" s="191"/>
      <c r="M11" s="192"/>
      <c r="O11" s="39"/>
      <c r="P11" s="40"/>
      <c r="Q11" s="40"/>
      <c r="R11" s="39"/>
      <c r="S11" s="39"/>
      <c r="U11" s="115"/>
    </row>
    <row r="12" spans="1:21" s="7" customFormat="1" ht="51" x14ac:dyDescent="0.25">
      <c r="A12" s="195"/>
      <c r="B12" s="88" t="s">
        <v>48</v>
      </c>
      <c r="C12" s="49" t="s">
        <v>6</v>
      </c>
      <c r="D12" s="88" t="s">
        <v>47</v>
      </c>
      <c r="E12" s="88" t="s">
        <v>7</v>
      </c>
      <c r="F12" s="49" t="s">
        <v>6</v>
      </c>
      <c r="G12" s="88" t="s">
        <v>47</v>
      </c>
      <c r="H12" s="88" t="s">
        <v>7</v>
      </c>
      <c r="I12" s="49" t="s">
        <v>6</v>
      </c>
      <c r="J12" s="88" t="s">
        <v>10</v>
      </c>
      <c r="K12" s="88" t="s">
        <v>7</v>
      </c>
      <c r="L12" s="49" t="s">
        <v>6</v>
      </c>
      <c r="M12" s="88" t="s">
        <v>10</v>
      </c>
      <c r="O12" s="39"/>
      <c r="P12" s="40"/>
      <c r="Q12" s="40"/>
      <c r="R12" s="39"/>
      <c r="S12" s="39"/>
      <c r="U12" s="115"/>
    </row>
    <row r="13" spans="1:21" s="7" customFormat="1" x14ac:dyDescent="0.25">
      <c r="A13" s="88">
        <v>1</v>
      </c>
      <c r="B13" s="87">
        <v>2</v>
      </c>
      <c r="C13" s="88">
        <v>3</v>
      </c>
      <c r="D13" s="87">
        <v>4</v>
      </c>
      <c r="E13" s="88">
        <v>5</v>
      </c>
      <c r="F13" s="87">
        <v>6</v>
      </c>
      <c r="G13" s="88">
        <v>7</v>
      </c>
      <c r="H13" s="87">
        <v>8</v>
      </c>
      <c r="I13" s="88">
        <v>9</v>
      </c>
      <c r="J13" s="87">
        <v>10</v>
      </c>
      <c r="K13" s="88">
        <v>11</v>
      </c>
      <c r="L13" s="87">
        <v>12</v>
      </c>
      <c r="M13" s="88">
        <v>13</v>
      </c>
      <c r="O13" s="39"/>
      <c r="P13" s="114"/>
      <c r="Q13" s="114"/>
      <c r="R13" s="39"/>
      <c r="S13" s="39"/>
      <c r="U13" s="115"/>
    </row>
    <row r="14" spans="1:21" s="7" customFormat="1" x14ac:dyDescent="0.25">
      <c r="A14" s="88">
        <v>0</v>
      </c>
      <c r="B14" s="5">
        <v>3177.223</v>
      </c>
      <c r="C14" s="113"/>
      <c r="D14" s="87"/>
      <c r="E14" s="113">
        <v>1877.125</v>
      </c>
      <c r="F14" s="113"/>
      <c r="G14" s="87"/>
      <c r="H14" s="5">
        <v>289.03949999999998</v>
      </c>
      <c r="I14" s="87"/>
      <c r="J14" s="87"/>
      <c r="K14">
        <v>293.29899999999998</v>
      </c>
      <c r="L14" s="112"/>
      <c r="M14" s="87"/>
      <c r="O14" s="39"/>
      <c r="P14" s="114"/>
      <c r="Q14" s="114"/>
      <c r="R14" s="39"/>
      <c r="S14" s="114"/>
      <c r="T14" s="39"/>
      <c r="U14" s="116"/>
    </row>
    <row r="15" spans="1:21" s="7" customFormat="1" x14ac:dyDescent="0.25">
      <c r="A15" s="87">
        <v>1</v>
      </c>
      <c r="B15" s="87"/>
      <c r="C15" s="101"/>
      <c r="D15" s="100">
        <v>57.75</v>
      </c>
      <c r="E15" s="87"/>
      <c r="F15" s="87"/>
      <c r="G15" s="87">
        <v>45.9</v>
      </c>
      <c r="H15" s="35"/>
      <c r="I15" s="87"/>
      <c r="J15" s="100">
        <v>1.5</v>
      </c>
      <c r="K15" s="87"/>
      <c r="L15" s="87"/>
      <c r="M15" s="87">
        <v>7.5</v>
      </c>
      <c r="O15" s="39"/>
      <c r="P15" s="114"/>
      <c r="Q15" s="114"/>
      <c r="R15" s="39"/>
      <c r="S15" s="39"/>
      <c r="T15" s="39"/>
      <c r="U15" s="116"/>
    </row>
    <row r="16" spans="1:21" s="7" customFormat="1" x14ac:dyDescent="0.25">
      <c r="A16" s="88">
        <v>2</v>
      </c>
      <c r="B16" s="87"/>
      <c r="C16" s="101"/>
      <c r="D16" s="100">
        <v>46.65</v>
      </c>
      <c r="E16" s="87"/>
      <c r="F16" s="87"/>
      <c r="G16" s="87">
        <v>38.4</v>
      </c>
      <c r="H16" s="35"/>
      <c r="I16" s="87"/>
      <c r="J16" s="100">
        <v>0.3</v>
      </c>
      <c r="K16" s="87"/>
      <c r="L16" s="87"/>
      <c r="M16" s="87">
        <v>9.9</v>
      </c>
      <c r="O16" s="39"/>
      <c r="P16" s="114"/>
      <c r="Q16" s="114"/>
      <c r="R16" s="39"/>
      <c r="S16" s="114"/>
      <c r="T16" s="39"/>
      <c r="U16" s="116"/>
    </row>
    <row r="17" spans="1:21" s="7" customFormat="1" x14ac:dyDescent="0.25">
      <c r="A17" s="87">
        <v>3</v>
      </c>
      <c r="B17" s="87"/>
      <c r="C17" s="101"/>
      <c r="D17" s="100">
        <v>43.8</v>
      </c>
      <c r="E17" s="87"/>
      <c r="F17" s="87"/>
      <c r="G17" s="87">
        <v>36</v>
      </c>
      <c r="H17" s="35"/>
      <c r="I17" s="87"/>
      <c r="J17" s="100">
        <v>0.15</v>
      </c>
      <c r="K17" s="87"/>
      <c r="L17" s="87"/>
      <c r="M17" s="87">
        <v>9.15</v>
      </c>
      <c r="O17" s="39"/>
      <c r="P17" s="114"/>
      <c r="Q17" s="114"/>
      <c r="R17" s="39"/>
      <c r="S17" s="39"/>
      <c r="T17" s="39"/>
      <c r="U17" s="116"/>
    </row>
    <row r="18" spans="1:21" s="7" customFormat="1" x14ac:dyDescent="0.25">
      <c r="A18" s="88">
        <v>4</v>
      </c>
      <c r="B18" s="87"/>
      <c r="C18" s="101"/>
      <c r="D18" s="100">
        <v>42.6</v>
      </c>
      <c r="E18" s="87"/>
      <c r="F18" s="87"/>
      <c r="G18" s="87">
        <v>35.25</v>
      </c>
      <c r="H18" s="35"/>
      <c r="I18" s="87"/>
      <c r="J18" s="100">
        <v>0.45</v>
      </c>
      <c r="K18" s="87"/>
      <c r="L18" s="87"/>
      <c r="M18" s="87">
        <v>7.8</v>
      </c>
      <c r="O18" s="39"/>
      <c r="P18" s="114"/>
      <c r="Q18" s="114"/>
      <c r="R18" s="39"/>
      <c r="S18" s="114"/>
      <c r="T18" s="39"/>
      <c r="U18" s="116"/>
    </row>
    <row r="19" spans="1:21" s="7" customFormat="1" x14ac:dyDescent="0.25">
      <c r="A19" s="87">
        <v>5</v>
      </c>
      <c r="B19" s="35"/>
      <c r="C19" s="101"/>
      <c r="D19" s="100">
        <v>42.6</v>
      </c>
      <c r="E19" s="87"/>
      <c r="F19" s="87"/>
      <c r="G19" s="87">
        <v>36.15</v>
      </c>
      <c r="H19" s="35"/>
      <c r="I19" s="87"/>
      <c r="J19" s="100">
        <v>0.45</v>
      </c>
      <c r="K19" s="87"/>
      <c r="L19" s="87"/>
      <c r="M19" s="87">
        <v>7.65</v>
      </c>
      <c r="O19" s="39"/>
      <c r="P19" s="114"/>
      <c r="Q19" s="114"/>
      <c r="R19" s="39"/>
      <c r="S19" s="39"/>
      <c r="T19" s="39"/>
      <c r="U19" s="116"/>
    </row>
    <row r="20" spans="1:21" s="7" customFormat="1" x14ac:dyDescent="0.25">
      <c r="A20" s="88">
        <v>6</v>
      </c>
      <c r="B20" s="87"/>
      <c r="C20" s="101"/>
      <c r="D20" s="100">
        <v>52.65</v>
      </c>
      <c r="E20" s="87"/>
      <c r="F20" s="87"/>
      <c r="G20" s="87">
        <v>44.25</v>
      </c>
      <c r="H20" s="35"/>
      <c r="I20" s="87"/>
      <c r="J20" s="100">
        <v>0</v>
      </c>
      <c r="K20" s="87"/>
      <c r="L20" s="87"/>
      <c r="M20" s="87">
        <v>6.6</v>
      </c>
      <c r="O20" s="39"/>
      <c r="P20" s="114"/>
      <c r="Q20" s="114"/>
      <c r="R20" s="39"/>
      <c r="S20" s="114"/>
      <c r="T20" s="39"/>
      <c r="U20" s="116"/>
    </row>
    <row r="21" spans="1:21" s="7" customFormat="1" x14ac:dyDescent="0.25">
      <c r="A21" s="87">
        <v>7</v>
      </c>
      <c r="B21" s="87"/>
      <c r="C21" s="101"/>
      <c r="D21" s="100">
        <v>83.1</v>
      </c>
      <c r="E21" s="87"/>
      <c r="F21" s="87"/>
      <c r="G21" s="87">
        <v>58.35</v>
      </c>
      <c r="H21" s="35"/>
      <c r="I21" s="87"/>
      <c r="J21" s="100">
        <v>0</v>
      </c>
      <c r="K21" s="87"/>
      <c r="L21" s="87"/>
      <c r="M21" s="87">
        <v>5.0999999999999996</v>
      </c>
      <c r="O21" s="39"/>
      <c r="P21" s="114"/>
      <c r="Q21" s="114"/>
      <c r="R21" s="39"/>
      <c r="S21" s="39"/>
      <c r="T21" s="39"/>
      <c r="U21" s="116"/>
    </row>
    <row r="22" spans="1:21" s="7" customFormat="1" x14ac:dyDescent="0.25">
      <c r="A22" s="88">
        <v>8</v>
      </c>
      <c r="B22" s="87"/>
      <c r="C22" s="101"/>
      <c r="D22" s="100">
        <v>76.349999999999994</v>
      </c>
      <c r="E22" s="87"/>
      <c r="F22" s="87"/>
      <c r="G22" s="87">
        <v>61.65</v>
      </c>
      <c r="H22" s="35"/>
      <c r="I22" s="87"/>
      <c r="J22" s="100">
        <v>0</v>
      </c>
      <c r="K22" s="87"/>
      <c r="L22" s="87"/>
      <c r="M22" s="87">
        <v>3.45</v>
      </c>
      <c r="O22" s="39"/>
      <c r="P22" s="114"/>
      <c r="Q22" s="114"/>
      <c r="R22" s="39"/>
      <c r="S22" s="114"/>
      <c r="T22" s="39"/>
      <c r="U22" s="116"/>
    </row>
    <row r="23" spans="1:21" s="7" customFormat="1" x14ac:dyDescent="0.25">
      <c r="A23" s="87">
        <v>9</v>
      </c>
      <c r="B23" s="87"/>
      <c r="C23" s="101"/>
      <c r="D23" s="100">
        <v>84.45</v>
      </c>
      <c r="E23" s="87"/>
      <c r="F23" s="87"/>
      <c r="G23" s="87">
        <v>58.8</v>
      </c>
      <c r="H23" s="35"/>
      <c r="I23" s="87"/>
      <c r="J23" s="100">
        <v>0.15</v>
      </c>
      <c r="K23" s="87"/>
      <c r="L23" s="87"/>
      <c r="M23" s="87">
        <v>3.3</v>
      </c>
      <c r="O23" s="39"/>
      <c r="P23" s="114"/>
      <c r="Q23" s="114"/>
      <c r="R23" s="39"/>
      <c r="S23" s="39"/>
      <c r="T23" s="39"/>
      <c r="U23" s="116"/>
    </row>
    <row r="24" spans="1:21" s="7" customFormat="1" x14ac:dyDescent="0.25">
      <c r="A24" s="88">
        <v>10</v>
      </c>
      <c r="B24" s="35"/>
      <c r="C24" s="101"/>
      <c r="D24" s="100">
        <v>85.05</v>
      </c>
      <c r="E24" s="37"/>
      <c r="F24" s="87"/>
      <c r="G24" s="87">
        <v>63.9</v>
      </c>
      <c r="H24" s="35"/>
      <c r="I24" s="87"/>
      <c r="J24" s="100">
        <v>0.3</v>
      </c>
      <c r="K24" s="87"/>
      <c r="L24" s="87"/>
      <c r="M24" s="87">
        <v>7.95</v>
      </c>
      <c r="O24" s="39"/>
      <c r="P24" s="114"/>
      <c r="Q24" s="114"/>
      <c r="R24" s="39"/>
      <c r="S24" s="114"/>
      <c r="T24" s="39"/>
      <c r="U24" s="116"/>
    </row>
    <row r="25" spans="1:21" s="7" customFormat="1" ht="15.75" customHeight="1" x14ac:dyDescent="0.25">
      <c r="A25" s="87">
        <v>11</v>
      </c>
      <c r="B25" s="87"/>
      <c r="C25" s="101"/>
      <c r="D25" s="100">
        <v>86.25</v>
      </c>
      <c r="E25" s="37"/>
      <c r="F25" s="87"/>
      <c r="G25" s="87">
        <v>68.849999999999994</v>
      </c>
      <c r="H25" s="35"/>
      <c r="I25" s="87"/>
      <c r="J25" s="100">
        <v>0.9</v>
      </c>
      <c r="K25" s="87"/>
      <c r="L25" s="87"/>
      <c r="M25" s="87">
        <v>10.95</v>
      </c>
      <c r="O25" s="39"/>
      <c r="P25" s="114"/>
      <c r="Q25" s="114"/>
      <c r="R25" s="39"/>
      <c r="S25" s="39"/>
      <c r="T25" s="39"/>
      <c r="U25" s="116"/>
    </row>
    <row r="26" spans="1:21" s="7" customFormat="1" x14ac:dyDescent="0.25">
      <c r="A26" s="88">
        <v>12</v>
      </c>
      <c r="B26" s="35"/>
      <c r="C26" s="101"/>
      <c r="D26" s="100">
        <v>89.85</v>
      </c>
      <c r="E26" s="87"/>
      <c r="F26" s="87"/>
      <c r="G26" s="87">
        <v>65.55</v>
      </c>
      <c r="H26" s="35"/>
      <c r="I26" s="87"/>
      <c r="J26" s="100">
        <v>0.15</v>
      </c>
      <c r="K26" s="87"/>
      <c r="L26" s="87"/>
      <c r="M26" s="87">
        <v>8.5500000000000007</v>
      </c>
      <c r="O26" s="39"/>
      <c r="P26" s="114"/>
      <c r="Q26" s="114"/>
      <c r="R26" s="39"/>
      <c r="S26" s="114"/>
      <c r="T26" s="39"/>
      <c r="U26" s="116"/>
    </row>
    <row r="27" spans="1:21" s="7" customFormat="1" x14ac:dyDescent="0.25">
      <c r="A27" s="87">
        <v>13</v>
      </c>
      <c r="B27" s="87"/>
      <c r="C27" s="101"/>
      <c r="D27" s="100">
        <v>93.9</v>
      </c>
      <c r="E27" s="87"/>
      <c r="F27" s="38"/>
      <c r="G27" s="87">
        <v>67.5</v>
      </c>
      <c r="H27" s="35"/>
      <c r="I27" s="38"/>
      <c r="J27" s="100">
        <v>0.6</v>
      </c>
      <c r="K27" s="87"/>
      <c r="L27" s="87"/>
      <c r="M27" s="87">
        <v>11.25</v>
      </c>
      <c r="O27" s="39"/>
      <c r="P27" s="114"/>
      <c r="Q27" s="114"/>
      <c r="R27" s="39"/>
      <c r="S27" s="39"/>
      <c r="T27" s="39"/>
      <c r="U27" s="116"/>
    </row>
    <row r="28" spans="1:21" s="7" customFormat="1" x14ac:dyDescent="0.25">
      <c r="A28" s="88">
        <v>14</v>
      </c>
      <c r="B28" s="87"/>
      <c r="C28" s="101"/>
      <c r="D28" s="100">
        <v>87.75</v>
      </c>
      <c r="E28" s="87"/>
      <c r="F28" s="38"/>
      <c r="G28" s="87">
        <v>69.3</v>
      </c>
      <c r="H28" s="35"/>
      <c r="I28" s="38"/>
      <c r="J28" s="100">
        <v>0.6</v>
      </c>
      <c r="K28" s="87"/>
      <c r="L28" s="87"/>
      <c r="M28" s="87">
        <v>10.199999999999999</v>
      </c>
      <c r="O28" s="39"/>
      <c r="P28" s="114"/>
      <c r="Q28" s="114"/>
      <c r="R28" s="39"/>
      <c r="S28" s="114"/>
      <c r="T28" s="39"/>
      <c r="U28" s="116"/>
    </row>
    <row r="29" spans="1:21" s="7" customFormat="1" x14ac:dyDescent="0.25">
      <c r="A29" s="87">
        <v>15</v>
      </c>
      <c r="B29" s="87"/>
      <c r="C29" s="101"/>
      <c r="D29" s="100">
        <v>84.75</v>
      </c>
      <c r="E29" s="87"/>
      <c r="F29" s="87"/>
      <c r="G29" s="87">
        <v>68.25</v>
      </c>
      <c r="H29" s="35"/>
      <c r="I29" s="87"/>
      <c r="J29" s="100">
        <v>0.15</v>
      </c>
      <c r="K29" s="87"/>
      <c r="L29" s="87"/>
      <c r="M29" s="87">
        <v>8.25</v>
      </c>
      <c r="O29" s="39"/>
      <c r="P29" s="114"/>
      <c r="Q29" s="114"/>
      <c r="R29" s="39"/>
      <c r="S29" s="39"/>
      <c r="T29" s="39"/>
      <c r="U29" s="116"/>
    </row>
    <row r="30" spans="1:21" s="7" customFormat="1" x14ac:dyDescent="0.25">
      <c r="A30" s="88">
        <v>16</v>
      </c>
      <c r="B30" s="37"/>
      <c r="C30" s="101"/>
      <c r="D30" s="100">
        <v>90.3</v>
      </c>
      <c r="E30" s="37"/>
      <c r="F30" s="87"/>
      <c r="G30" s="87">
        <v>83.85</v>
      </c>
      <c r="H30" s="35"/>
      <c r="I30" s="87"/>
      <c r="J30" s="100">
        <v>0.75</v>
      </c>
      <c r="K30" s="87"/>
      <c r="L30" s="87"/>
      <c r="M30" s="87">
        <v>10.5</v>
      </c>
      <c r="O30" s="39"/>
      <c r="P30" s="114"/>
      <c r="Q30" s="114"/>
      <c r="R30" s="39"/>
      <c r="S30" s="114"/>
      <c r="T30" s="39"/>
      <c r="U30" s="116"/>
    </row>
    <row r="31" spans="1:21" s="7" customFormat="1" x14ac:dyDescent="0.25">
      <c r="A31" s="87">
        <v>17</v>
      </c>
      <c r="B31" s="87"/>
      <c r="C31" s="101"/>
      <c r="D31" s="100">
        <v>100.8</v>
      </c>
      <c r="E31" s="37"/>
      <c r="F31" s="87"/>
      <c r="G31" s="87">
        <v>89.55</v>
      </c>
      <c r="H31" s="35"/>
      <c r="I31" s="87"/>
      <c r="J31" s="100">
        <v>0</v>
      </c>
      <c r="K31" s="87"/>
      <c r="L31" s="87"/>
      <c r="M31" s="87">
        <v>7.95</v>
      </c>
      <c r="O31" s="39"/>
      <c r="P31" s="114"/>
      <c r="Q31" s="114"/>
      <c r="R31" s="39"/>
      <c r="S31" s="39"/>
      <c r="T31" s="39"/>
      <c r="U31" s="116"/>
    </row>
    <row r="32" spans="1:21" s="7" customFormat="1" x14ac:dyDescent="0.25">
      <c r="A32" s="88">
        <v>18</v>
      </c>
      <c r="B32" s="87"/>
      <c r="C32" s="101"/>
      <c r="D32" s="100">
        <v>112.05</v>
      </c>
      <c r="E32" s="37"/>
      <c r="F32" s="87"/>
      <c r="G32" s="87">
        <v>98.1</v>
      </c>
      <c r="H32" s="35"/>
      <c r="I32" s="87"/>
      <c r="J32" s="100">
        <v>0</v>
      </c>
      <c r="K32" s="87"/>
      <c r="L32" s="87"/>
      <c r="M32" s="87">
        <v>4.2</v>
      </c>
      <c r="O32" s="39"/>
      <c r="P32" s="114"/>
      <c r="Q32" s="114"/>
      <c r="R32" s="39"/>
      <c r="S32" s="114"/>
      <c r="T32" s="39"/>
      <c r="U32" s="116"/>
    </row>
    <row r="33" spans="1:21" s="7" customFormat="1" x14ac:dyDescent="0.25">
      <c r="A33" s="87">
        <v>19</v>
      </c>
      <c r="B33" s="35"/>
      <c r="C33" s="101"/>
      <c r="D33" s="100">
        <v>132.9</v>
      </c>
      <c r="E33" s="37"/>
      <c r="F33" s="87"/>
      <c r="G33" s="87">
        <v>98.1</v>
      </c>
      <c r="H33" s="35"/>
      <c r="I33" s="87"/>
      <c r="J33" s="100">
        <v>0</v>
      </c>
      <c r="K33" s="87"/>
      <c r="L33" s="87"/>
      <c r="M33" s="87">
        <v>5.85</v>
      </c>
      <c r="O33" s="39"/>
      <c r="P33" s="114"/>
      <c r="Q33" s="114"/>
      <c r="R33" s="39"/>
      <c r="S33" s="39"/>
      <c r="T33" s="39"/>
      <c r="U33" s="116"/>
    </row>
    <row r="34" spans="1:21" s="7" customFormat="1" x14ac:dyDescent="0.25">
      <c r="A34" s="88">
        <v>20</v>
      </c>
      <c r="B34" s="87"/>
      <c r="C34" s="101"/>
      <c r="D34" s="100">
        <v>133.35</v>
      </c>
      <c r="E34" s="37"/>
      <c r="F34" s="87"/>
      <c r="G34" s="87">
        <v>106.8</v>
      </c>
      <c r="H34" s="35"/>
      <c r="I34" s="87"/>
      <c r="J34" s="100">
        <v>0.3</v>
      </c>
      <c r="K34" s="87"/>
      <c r="L34" s="87"/>
      <c r="M34" s="87">
        <v>12.15</v>
      </c>
      <c r="O34" s="39"/>
      <c r="P34" s="114"/>
      <c r="Q34" s="114"/>
      <c r="R34" s="39"/>
      <c r="S34" s="114"/>
      <c r="T34" s="39"/>
      <c r="U34" s="116"/>
    </row>
    <row r="35" spans="1:21" s="7" customFormat="1" x14ac:dyDescent="0.25">
      <c r="A35" s="87">
        <v>21</v>
      </c>
      <c r="B35" s="87"/>
      <c r="C35" s="101"/>
      <c r="D35" s="100">
        <v>129.75</v>
      </c>
      <c r="E35" s="37"/>
      <c r="F35" s="87"/>
      <c r="G35" s="87">
        <v>100.5</v>
      </c>
      <c r="H35" s="35"/>
      <c r="I35" s="87"/>
      <c r="J35" s="100">
        <v>0</v>
      </c>
      <c r="K35" s="87"/>
      <c r="L35" s="87"/>
      <c r="M35" s="87">
        <v>9.9</v>
      </c>
      <c r="O35" s="39"/>
      <c r="P35" s="114"/>
      <c r="Q35" s="114"/>
      <c r="R35" s="39"/>
      <c r="S35" s="39"/>
      <c r="T35" s="39"/>
      <c r="U35" s="116"/>
    </row>
    <row r="36" spans="1:21" s="7" customFormat="1" x14ac:dyDescent="0.25">
      <c r="A36" s="88">
        <v>22</v>
      </c>
      <c r="B36" s="87"/>
      <c r="C36" s="101"/>
      <c r="D36" s="100">
        <v>119.55</v>
      </c>
      <c r="E36" s="87"/>
      <c r="F36" s="87"/>
      <c r="G36" s="87">
        <v>90.75</v>
      </c>
      <c r="H36" s="35"/>
      <c r="I36" s="87"/>
      <c r="J36" s="100">
        <v>0</v>
      </c>
      <c r="K36" s="87"/>
      <c r="L36" s="87"/>
      <c r="M36" s="87">
        <v>10.5</v>
      </c>
      <c r="O36" s="39"/>
      <c r="P36" s="114"/>
      <c r="Q36" s="114"/>
      <c r="R36" s="39"/>
      <c r="S36" s="114"/>
      <c r="T36" s="39"/>
      <c r="U36" s="116"/>
    </row>
    <row r="37" spans="1:21" s="7" customFormat="1" x14ac:dyDescent="0.25">
      <c r="A37" s="87">
        <v>23</v>
      </c>
      <c r="B37" s="87"/>
      <c r="C37" s="36"/>
      <c r="D37" s="100">
        <v>89.25</v>
      </c>
      <c r="E37" s="87"/>
      <c r="F37" s="87"/>
      <c r="G37" s="87">
        <v>83.7</v>
      </c>
      <c r="H37" s="35"/>
      <c r="I37" s="87"/>
      <c r="J37" s="100">
        <v>0</v>
      </c>
      <c r="K37" s="87"/>
      <c r="L37" s="87"/>
      <c r="M37" s="87">
        <v>13.35</v>
      </c>
      <c r="O37" s="39"/>
      <c r="P37" s="114"/>
      <c r="Q37" s="114"/>
      <c r="R37" s="39"/>
      <c r="S37" s="39"/>
      <c r="T37" s="39"/>
      <c r="U37" s="116"/>
    </row>
    <row r="38" spans="1:21" s="7" customFormat="1" ht="15.75" thickBot="1" x14ac:dyDescent="0.3">
      <c r="A38" s="102">
        <v>24</v>
      </c>
      <c r="B38">
        <v>3184.0135</v>
      </c>
      <c r="C38" s="104"/>
      <c r="D38" s="100">
        <v>71.7</v>
      </c>
      <c r="E38">
        <v>1882.5540000000001</v>
      </c>
      <c r="F38" s="117"/>
      <c r="G38" s="118">
        <v>59.25</v>
      </c>
      <c r="H38">
        <v>289.06200000000001</v>
      </c>
      <c r="I38" s="106"/>
      <c r="J38" s="100">
        <v>0</v>
      </c>
      <c r="K38">
        <v>293.97300000000001</v>
      </c>
      <c r="L38" s="106"/>
      <c r="M38" s="106">
        <v>10.199999999999999</v>
      </c>
      <c r="O38" s="39"/>
      <c r="P38" s="114"/>
      <c r="Q38" s="114"/>
      <c r="R38" s="39"/>
      <c r="S38" s="114"/>
      <c r="T38" s="39"/>
      <c r="U38" s="116"/>
    </row>
    <row r="39" spans="1:21" s="7" customFormat="1" ht="15.75" thickBot="1" x14ac:dyDescent="0.3">
      <c r="A39" s="77" t="s">
        <v>9</v>
      </c>
      <c r="B39" s="107"/>
      <c r="C39" s="107"/>
      <c r="D39" s="107">
        <f t="shared" ref="D39" si="0">SUM(D15:D38)</f>
        <v>2037.1499999999999</v>
      </c>
      <c r="E39" s="107"/>
      <c r="F39" s="107"/>
      <c r="G39" s="107">
        <f t="shared" ref="G39" si="1">SUM(G15:G38)</f>
        <v>1628.6999999999998</v>
      </c>
      <c r="H39" s="107"/>
      <c r="I39" s="107"/>
      <c r="J39" s="107">
        <f t="shared" ref="J39:M39" si="2">SUM(J15:J38)</f>
        <v>6.75</v>
      </c>
      <c r="K39" s="107"/>
      <c r="L39" s="107"/>
      <c r="M39" s="107">
        <f t="shared" si="2"/>
        <v>202.19999999999996</v>
      </c>
      <c r="O39" s="39"/>
      <c r="P39" s="114"/>
      <c r="Q39" s="114"/>
      <c r="R39" s="39"/>
      <c r="S39" s="39"/>
      <c r="T39" s="39"/>
      <c r="U39" s="116"/>
    </row>
    <row r="40" spans="1:21" s="7" customFormat="1" x14ac:dyDescent="0.25">
      <c r="O40" s="39"/>
      <c r="P40" s="114"/>
      <c r="Q40" s="114"/>
      <c r="R40" s="39"/>
      <c r="S40" s="114"/>
      <c r="T40" s="39"/>
      <c r="U40" s="116"/>
    </row>
    <row r="41" spans="1:21" s="7" customFormat="1" ht="15.75" x14ac:dyDescent="0.25">
      <c r="B41" s="4" t="s">
        <v>103</v>
      </c>
      <c r="I41" s="7" t="s">
        <v>44</v>
      </c>
      <c r="O41" s="39"/>
      <c r="P41" s="114"/>
      <c r="Q41" s="114"/>
      <c r="R41" s="39"/>
      <c r="S41" s="39"/>
      <c r="T41" s="39"/>
      <c r="U41" s="116"/>
    </row>
    <row r="42" spans="1:21" s="7" customFormat="1" x14ac:dyDescent="0.25">
      <c r="O42" s="39"/>
      <c r="P42" s="114"/>
      <c r="Q42" s="114"/>
      <c r="R42" s="39"/>
      <c r="S42" s="114"/>
      <c r="T42" s="39"/>
      <c r="U42" s="116"/>
    </row>
    <row r="43" spans="1:21" x14ac:dyDescent="0.25">
      <c r="O43" s="39"/>
      <c r="P43" s="114"/>
      <c r="Q43" s="114"/>
      <c r="R43" s="39"/>
      <c r="S43" s="39"/>
    </row>
    <row r="44" spans="1:21" x14ac:dyDescent="0.25">
      <c r="O44" s="39"/>
      <c r="P44" s="114"/>
      <c r="Q44" s="114"/>
      <c r="R44" s="39"/>
      <c r="S44" s="114"/>
    </row>
    <row r="45" spans="1:21" x14ac:dyDescent="0.25">
      <c r="O45" s="39"/>
      <c r="P45" s="114"/>
      <c r="Q45" s="114"/>
      <c r="R45" s="39"/>
      <c r="S45" s="39"/>
    </row>
    <row r="46" spans="1:21" x14ac:dyDescent="0.25">
      <c r="O46" s="39"/>
      <c r="P46" s="114"/>
      <c r="Q46" s="114"/>
      <c r="R46" s="39"/>
      <c r="S46" s="114"/>
    </row>
    <row r="47" spans="1:21" x14ac:dyDescent="0.25">
      <c r="O47" s="39"/>
      <c r="P47" s="114"/>
      <c r="Q47" s="114"/>
      <c r="R47" s="39"/>
      <c r="S47" s="39"/>
    </row>
    <row r="48" spans="1:21" x14ac:dyDescent="0.25">
      <c r="O48" s="39"/>
      <c r="P48" s="114"/>
      <c r="Q48" s="114"/>
      <c r="R48" s="39"/>
      <c r="S48" s="114"/>
    </row>
    <row r="49" spans="15:19" x14ac:dyDescent="0.25">
      <c r="O49" s="39"/>
      <c r="P49" s="114"/>
      <c r="Q49" s="114"/>
      <c r="R49" s="39"/>
      <c r="S49" s="39"/>
    </row>
    <row r="50" spans="15:19" x14ac:dyDescent="0.25">
      <c r="O50" s="39"/>
      <c r="P50" s="114"/>
      <c r="Q50" s="114"/>
      <c r="R50" s="39"/>
      <c r="S50" s="114"/>
    </row>
    <row r="51" spans="15:19" x14ac:dyDescent="0.25">
      <c r="O51" s="39"/>
      <c r="P51" s="114"/>
      <c r="Q51" s="114"/>
      <c r="R51" s="39"/>
      <c r="S51" s="39"/>
    </row>
    <row r="52" spans="15:19" x14ac:dyDescent="0.25">
      <c r="O52" s="39"/>
      <c r="P52" s="114"/>
      <c r="Q52" s="114"/>
      <c r="R52" s="39"/>
      <c r="S52" s="114"/>
    </row>
    <row r="53" spans="15:19" x14ac:dyDescent="0.25">
      <c r="O53" s="39"/>
      <c r="P53" s="114"/>
      <c r="Q53" s="114"/>
      <c r="R53" s="39"/>
      <c r="S53" s="39"/>
    </row>
    <row r="54" spans="15:19" x14ac:dyDescent="0.25">
      <c r="O54" s="39"/>
      <c r="P54" s="114"/>
      <c r="Q54" s="114"/>
      <c r="R54" s="39"/>
      <c r="S54" s="114"/>
    </row>
    <row r="55" spans="15:19" x14ac:dyDescent="0.25">
      <c r="O55" s="39"/>
      <c r="P55" s="114"/>
      <c r="Q55" s="114"/>
      <c r="R55" s="39"/>
      <c r="S55" s="39"/>
    </row>
    <row r="56" spans="15:19" x14ac:dyDescent="0.25">
      <c r="O56" s="39"/>
      <c r="P56" s="114"/>
      <c r="Q56" s="114"/>
      <c r="R56" s="39"/>
      <c r="S56" s="114"/>
    </row>
    <row r="57" spans="15:19" x14ac:dyDescent="0.25">
      <c r="O57" s="39"/>
      <c r="P57" s="114"/>
      <c r="Q57" s="114"/>
      <c r="R57" s="39"/>
      <c r="S57" s="39"/>
    </row>
    <row r="58" spans="15:19" x14ac:dyDescent="0.25">
      <c r="O58" s="39"/>
      <c r="P58" s="114"/>
      <c r="Q58" s="114"/>
      <c r="R58" s="39"/>
      <c r="S58" s="114"/>
    </row>
    <row r="59" spans="15:19" x14ac:dyDescent="0.25">
      <c r="O59" s="39"/>
      <c r="P59" s="114"/>
      <c r="Q59" s="114"/>
      <c r="R59" s="39"/>
      <c r="S59" s="39"/>
    </row>
    <row r="60" spans="15:19" x14ac:dyDescent="0.25">
      <c r="O60" s="39"/>
      <c r="P60" s="114"/>
      <c r="Q60" s="114"/>
      <c r="R60" s="39"/>
      <c r="S60" s="114"/>
    </row>
  </sheetData>
  <mergeCells count="17">
    <mergeCell ref="J3:M3"/>
    <mergeCell ref="A4:M4"/>
    <mergeCell ref="J2:M2"/>
    <mergeCell ref="J1:M1"/>
    <mergeCell ref="A6:M6"/>
    <mergeCell ref="A7:M7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  <mergeCell ref="K11:M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57"/>
  <sheetViews>
    <sheetView workbookViewId="0">
      <selection activeCell="K21" sqref="K21"/>
    </sheetView>
  </sheetViews>
  <sheetFormatPr defaultRowHeight="12.75" x14ac:dyDescent="0.2"/>
  <cols>
    <col min="1" max="1" width="6.42578125" style="54" customWidth="1"/>
    <col min="2" max="13" width="10.7109375" style="54" customWidth="1"/>
    <col min="14" max="15" width="15.42578125" style="54" bestFit="1" customWidth="1"/>
    <col min="16" max="20" width="9.140625" style="54"/>
    <col min="21" max="22" width="15.42578125" style="54" bestFit="1" customWidth="1"/>
    <col min="23" max="16384" width="9.140625" style="54"/>
  </cols>
  <sheetData>
    <row r="1" spans="1:23" ht="15" customHeight="1" x14ac:dyDescent="0.2">
      <c r="A1" s="143" t="s">
        <v>51</v>
      </c>
      <c r="B1" s="143"/>
      <c r="C1" s="143"/>
      <c r="D1" s="143"/>
      <c r="E1" s="143"/>
      <c r="I1" s="174" t="s">
        <v>94</v>
      </c>
      <c r="J1" s="174"/>
      <c r="K1" s="174"/>
      <c r="L1" s="174"/>
      <c r="M1" s="174"/>
    </row>
    <row r="2" spans="1:23" s="2" customFormat="1" ht="11.25" customHeight="1" x14ac:dyDescent="0.2">
      <c r="A2" s="144" t="s">
        <v>74</v>
      </c>
      <c r="B2" s="144"/>
      <c r="C2" s="144"/>
      <c r="D2" s="144"/>
      <c r="E2" s="144"/>
      <c r="I2" s="173" t="s">
        <v>24</v>
      </c>
      <c r="J2" s="173"/>
      <c r="K2" s="173"/>
      <c r="L2" s="173"/>
      <c r="M2" s="173"/>
    </row>
    <row r="3" spans="1:23" x14ac:dyDescent="0.2">
      <c r="A3" s="143" t="s">
        <v>52</v>
      </c>
      <c r="B3" s="143"/>
      <c r="C3" s="143"/>
      <c r="D3" s="143"/>
      <c r="E3" s="143"/>
      <c r="I3" s="172"/>
      <c r="J3" s="172"/>
      <c r="K3" s="172"/>
      <c r="L3" s="172"/>
      <c r="M3" s="172"/>
    </row>
    <row r="4" spans="1:23" ht="15" customHeight="1" x14ac:dyDescent="0.2">
      <c r="A4" s="153" t="s">
        <v>18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23" ht="7.5" customHeight="1" x14ac:dyDescent="0.2"/>
    <row r="6" spans="1:23" ht="15" customHeight="1" x14ac:dyDescent="0.2">
      <c r="A6" s="143" t="s">
        <v>100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23" ht="15" customHeight="1" x14ac:dyDescent="0.2">
      <c r="A7" s="143" t="s">
        <v>50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23" ht="10.5" customHeight="1" x14ac:dyDescent="0.2">
      <c r="I8" s="121"/>
    </row>
    <row r="9" spans="1:23" x14ac:dyDescent="0.2">
      <c r="A9" s="149" t="s">
        <v>5</v>
      </c>
      <c r="B9" s="150" t="s">
        <v>3</v>
      </c>
      <c r="C9" s="151"/>
      <c r="D9" s="151"/>
      <c r="E9" s="151"/>
      <c r="F9" s="151"/>
      <c r="G9" s="151"/>
      <c r="H9" s="148" t="s">
        <v>8</v>
      </c>
      <c r="I9" s="148"/>
      <c r="J9" s="148"/>
      <c r="K9" s="148"/>
      <c r="L9" s="148"/>
      <c r="M9" s="148"/>
      <c r="N9" s="79"/>
      <c r="O9" s="79"/>
      <c r="P9" s="50"/>
      <c r="T9" s="50"/>
      <c r="U9" s="79"/>
      <c r="V9" s="79"/>
      <c r="W9" s="50"/>
    </row>
    <row r="10" spans="1:23" x14ac:dyDescent="0.2">
      <c r="A10" s="149"/>
      <c r="B10" s="170" t="s">
        <v>79</v>
      </c>
      <c r="C10" s="170"/>
      <c r="D10" s="170"/>
      <c r="E10" s="170" t="s">
        <v>80</v>
      </c>
      <c r="F10" s="170"/>
      <c r="G10" s="170"/>
      <c r="H10" s="170" t="s">
        <v>79</v>
      </c>
      <c r="I10" s="170"/>
      <c r="J10" s="170"/>
      <c r="K10" s="170" t="s">
        <v>80</v>
      </c>
      <c r="L10" s="170"/>
      <c r="M10" s="170"/>
      <c r="N10" s="79"/>
      <c r="O10" s="79"/>
      <c r="P10" s="50"/>
      <c r="T10" s="50"/>
      <c r="U10" s="79"/>
      <c r="V10" s="79"/>
      <c r="W10" s="50"/>
    </row>
    <row r="11" spans="1:23" ht="12.75" customHeight="1" x14ac:dyDescent="0.2">
      <c r="A11" s="149"/>
      <c r="B11" s="171" t="s">
        <v>78</v>
      </c>
      <c r="C11" s="171"/>
      <c r="D11" s="171"/>
      <c r="E11" s="171" t="s">
        <v>78</v>
      </c>
      <c r="F11" s="171"/>
      <c r="G11" s="171"/>
      <c r="H11" s="171" t="s">
        <v>78</v>
      </c>
      <c r="I11" s="171"/>
      <c r="J11" s="171"/>
      <c r="K11" s="171" t="s">
        <v>78</v>
      </c>
      <c r="L11" s="171"/>
      <c r="M11" s="171"/>
      <c r="N11" s="79"/>
      <c r="O11" s="79"/>
      <c r="P11" s="50"/>
      <c r="T11" s="50"/>
      <c r="U11" s="79"/>
      <c r="V11" s="79"/>
      <c r="W11" s="50"/>
    </row>
    <row r="12" spans="1:23" ht="94.5" customHeight="1" x14ac:dyDescent="0.2">
      <c r="A12" s="149"/>
      <c r="B12" s="120" t="s">
        <v>7</v>
      </c>
      <c r="C12" s="124" t="s">
        <v>6</v>
      </c>
      <c r="D12" s="120" t="s">
        <v>47</v>
      </c>
      <c r="E12" s="120" t="s">
        <v>7</v>
      </c>
      <c r="F12" s="124" t="s">
        <v>6</v>
      </c>
      <c r="G12" s="120" t="s">
        <v>47</v>
      </c>
      <c r="H12" s="120" t="s">
        <v>7</v>
      </c>
      <c r="I12" s="124" t="s">
        <v>6</v>
      </c>
      <c r="J12" s="120" t="s">
        <v>46</v>
      </c>
      <c r="K12" s="120" t="s">
        <v>7</v>
      </c>
      <c r="L12" s="124" t="s">
        <v>6</v>
      </c>
      <c r="M12" s="120" t="s">
        <v>46</v>
      </c>
      <c r="N12" s="79"/>
      <c r="O12" s="79"/>
      <c r="P12" s="50"/>
      <c r="T12" s="50"/>
      <c r="U12" s="79"/>
      <c r="V12" s="79"/>
      <c r="W12" s="50"/>
    </row>
    <row r="13" spans="1:23" x14ac:dyDescent="0.2">
      <c r="A13" s="120">
        <v>1</v>
      </c>
      <c r="B13" s="119">
        <v>2</v>
      </c>
      <c r="C13" s="120">
        <v>3</v>
      </c>
      <c r="D13" s="119">
        <v>4</v>
      </c>
      <c r="E13" s="120">
        <v>5</v>
      </c>
      <c r="F13" s="119">
        <v>6</v>
      </c>
      <c r="G13" s="120">
        <v>7</v>
      </c>
      <c r="H13" s="119">
        <v>8</v>
      </c>
      <c r="I13" s="120">
        <v>9</v>
      </c>
      <c r="J13" s="119">
        <v>10</v>
      </c>
      <c r="K13" s="120">
        <v>11</v>
      </c>
      <c r="L13" s="119">
        <v>12</v>
      </c>
      <c r="M13" s="120">
        <v>13</v>
      </c>
      <c r="N13" s="79"/>
      <c r="O13" s="79"/>
      <c r="P13" s="50"/>
      <c r="T13" s="50"/>
      <c r="U13" s="79"/>
      <c r="V13" s="79"/>
      <c r="W13" s="50"/>
    </row>
    <row r="14" spans="1:23" x14ac:dyDescent="0.2">
      <c r="A14" s="120">
        <v>0</v>
      </c>
      <c r="B14" s="133"/>
      <c r="C14" s="134"/>
      <c r="D14" s="135"/>
      <c r="E14" s="134"/>
      <c r="F14" s="134"/>
      <c r="G14" s="136"/>
      <c r="H14" s="137"/>
      <c r="I14" s="138"/>
      <c r="J14" s="124"/>
      <c r="K14" s="134"/>
      <c r="L14" s="133"/>
      <c r="M14" s="124"/>
      <c r="N14" s="79"/>
      <c r="O14" s="79"/>
      <c r="P14" s="50"/>
      <c r="T14" s="50"/>
      <c r="U14" s="79"/>
      <c r="V14" s="79"/>
      <c r="W14" s="50"/>
    </row>
    <row r="15" spans="1:23" x14ac:dyDescent="0.2">
      <c r="A15" s="119">
        <v>1</v>
      </c>
      <c r="B15" s="57"/>
      <c r="C15" s="57"/>
      <c r="D15" s="139">
        <v>41.6</v>
      </c>
      <c r="E15" s="57"/>
      <c r="F15" s="57"/>
      <c r="G15" s="139">
        <v>40.400000000000006</v>
      </c>
      <c r="H15" s="138"/>
      <c r="I15" s="138"/>
      <c r="J15" s="139">
        <v>13.8</v>
      </c>
      <c r="K15" s="138"/>
      <c r="L15" s="138"/>
      <c r="M15" s="139">
        <v>0.4</v>
      </c>
      <c r="N15" s="79"/>
      <c r="O15" s="79"/>
      <c r="P15" s="50"/>
      <c r="T15" s="50"/>
      <c r="U15" s="79"/>
      <c r="V15" s="79"/>
      <c r="W15" s="50"/>
    </row>
    <row r="16" spans="1:23" x14ac:dyDescent="0.2">
      <c r="A16" s="120">
        <v>2</v>
      </c>
      <c r="B16" s="57"/>
      <c r="C16" s="57"/>
      <c r="D16" s="139">
        <v>40</v>
      </c>
      <c r="E16" s="57"/>
      <c r="F16" s="57"/>
      <c r="G16" s="139">
        <v>36.4</v>
      </c>
      <c r="H16" s="138"/>
      <c r="I16" s="138"/>
      <c r="J16" s="139">
        <v>13.200000000000001</v>
      </c>
      <c r="K16" s="138"/>
      <c r="L16" s="138"/>
      <c r="M16" s="139">
        <v>1.2</v>
      </c>
      <c r="N16" s="79"/>
      <c r="O16" s="79"/>
      <c r="P16" s="50"/>
      <c r="T16" s="50"/>
      <c r="U16" s="79"/>
      <c r="V16" s="79"/>
      <c r="W16" s="50"/>
    </row>
    <row r="17" spans="1:23" x14ac:dyDescent="0.2">
      <c r="A17" s="119">
        <v>3</v>
      </c>
      <c r="B17" s="57"/>
      <c r="C17" s="57"/>
      <c r="D17" s="139">
        <v>35.799999999999997</v>
      </c>
      <c r="E17" s="57"/>
      <c r="F17" s="57"/>
      <c r="G17" s="139">
        <v>35</v>
      </c>
      <c r="H17" s="138"/>
      <c r="I17" s="138"/>
      <c r="J17" s="139">
        <v>11.600000000000001</v>
      </c>
      <c r="K17" s="138"/>
      <c r="L17" s="138"/>
      <c r="M17" s="139">
        <v>1.6</v>
      </c>
      <c r="N17" s="79"/>
      <c r="O17" s="79"/>
      <c r="P17" s="50"/>
      <c r="T17" s="50"/>
      <c r="U17" s="79"/>
      <c r="V17" s="79"/>
      <c r="W17" s="50"/>
    </row>
    <row r="18" spans="1:23" x14ac:dyDescent="0.2">
      <c r="A18" s="120">
        <v>4</v>
      </c>
      <c r="B18" s="57"/>
      <c r="C18" s="57"/>
      <c r="D18" s="139">
        <v>34.6</v>
      </c>
      <c r="E18" s="57"/>
      <c r="F18" s="57"/>
      <c r="G18" s="139">
        <v>33.799999999999997</v>
      </c>
      <c r="H18" s="138"/>
      <c r="I18" s="138"/>
      <c r="J18" s="139">
        <v>12</v>
      </c>
      <c r="K18" s="138"/>
      <c r="L18" s="138"/>
      <c r="M18" s="139">
        <v>1.8</v>
      </c>
      <c r="N18" s="79"/>
      <c r="O18" s="79"/>
      <c r="P18" s="50"/>
      <c r="T18" s="50"/>
      <c r="U18" s="79"/>
      <c r="V18" s="79"/>
      <c r="W18" s="50"/>
    </row>
    <row r="19" spans="1:23" x14ac:dyDescent="0.2">
      <c r="A19" s="119">
        <v>5</v>
      </c>
      <c r="B19" s="57"/>
      <c r="C19" s="57"/>
      <c r="D19" s="139">
        <v>36.4</v>
      </c>
      <c r="E19" s="57"/>
      <c r="F19" s="57"/>
      <c r="G19" s="139">
        <v>32.799999999999997</v>
      </c>
      <c r="H19" s="138"/>
      <c r="I19" s="138"/>
      <c r="J19" s="139">
        <v>11</v>
      </c>
      <c r="K19" s="138"/>
      <c r="L19" s="138"/>
      <c r="M19" s="139">
        <v>0.4</v>
      </c>
      <c r="N19" s="79"/>
      <c r="O19" s="79"/>
      <c r="P19" s="50"/>
      <c r="T19" s="50"/>
      <c r="U19" s="79"/>
      <c r="V19" s="79"/>
      <c r="W19" s="50"/>
    </row>
    <row r="20" spans="1:23" x14ac:dyDescent="0.2">
      <c r="A20" s="120">
        <v>6</v>
      </c>
      <c r="B20" s="57"/>
      <c r="C20" s="57"/>
      <c r="D20" s="139">
        <v>37.4</v>
      </c>
      <c r="E20" s="57"/>
      <c r="F20" s="57"/>
      <c r="G20" s="139">
        <v>39</v>
      </c>
      <c r="H20" s="138"/>
      <c r="I20" s="138"/>
      <c r="J20" s="139">
        <v>11</v>
      </c>
      <c r="K20" s="138"/>
      <c r="L20" s="138"/>
      <c r="M20" s="139">
        <v>0.60000000000000009</v>
      </c>
      <c r="N20" s="79"/>
      <c r="O20" s="79"/>
      <c r="P20" s="50"/>
      <c r="T20" s="50"/>
      <c r="U20" s="79"/>
      <c r="V20" s="79"/>
      <c r="W20" s="50"/>
    </row>
    <row r="21" spans="1:23" x14ac:dyDescent="0.2">
      <c r="A21" s="119">
        <v>7</v>
      </c>
      <c r="B21" s="57"/>
      <c r="C21" s="57"/>
      <c r="D21" s="139">
        <v>51.400000000000006</v>
      </c>
      <c r="E21" s="57"/>
      <c r="F21" s="57"/>
      <c r="G21" s="139">
        <v>62.8</v>
      </c>
      <c r="H21" s="138"/>
      <c r="I21" s="138"/>
      <c r="J21" s="139">
        <v>14.200000000000001</v>
      </c>
      <c r="K21" s="138"/>
      <c r="L21" s="138"/>
      <c r="M21" s="139">
        <v>1.4</v>
      </c>
      <c r="N21" s="79"/>
      <c r="O21" s="79"/>
      <c r="P21" s="50"/>
      <c r="T21" s="50"/>
      <c r="U21" s="79"/>
      <c r="V21" s="79"/>
      <c r="W21" s="50"/>
    </row>
    <row r="22" spans="1:23" x14ac:dyDescent="0.2">
      <c r="A22" s="120">
        <v>8</v>
      </c>
      <c r="B22" s="57"/>
      <c r="C22" s="57"/>
      <c r="D22" s="139">
        <v>58</v>
      </c>
      <c r="E22" s="57"/>
      <c r="F22" s="57"/>
      <c r="G22" s="139">
        <v>61.8</v>
      </c>
      <c r="H22" s="138"/>
      <c r="I22" s="138"/>
      <c r="J22" s="139">
        <v>18.600000000000001</v>
      </c>
      <c r="K22" s="138"/>
      <c r="L22" s="138"/>
      <c r="M22" s="139">
        <v>4.8</v>
      </c>
      <c r="N22" s="79"/>
      <c r="O22" s="79"/>
      <c r="P22" s="50"/>
      <c r="T22" s="50"/>
      <c r="U22" s="79"/>
      <c r="V22" s="79"/>
      <c r="W22" s="50"/>
    </row>
    <row r="23" spans="1:23" x14ac:dyDescent="0.2">
      <c r="A23" s="119">
        <v>9</v>
      </c>
      <c r="B23" s="57"/>
      <c r="C23" s="57"/>
      <c r="D23" s="139">
        <v>65.2</v>
      </c>
      <c r="E23" s="57"/>
      <c r="F23" s="57"/>
      <c r="G23" s="139">
        <v>63</v>
      </c>
      <c r="H23" s="138"/>
      <c r="I23" s="138"/>
      <c r="J23" s="139">
        <v>16.399999999999999</v>
      </c>
      <c r="K23" s="138"/>
      <c r="L23" s="138"/>
      <c r="M23" s="139">
        <v>4.8000000000000007</v>
      </c>
      <c r="N23" s="79"/>
      <c r="O23" s="79"/>
      <c r="P23" s="50"/>
      <c r="T23" s="50"/>
      <c r="U23" s="79"/>
      <c r="V23" s="79"/>
      <c r="W23" s="50"/>
    </row>
    <row r="24" spans="1:23" x14ac:dyDescent="0.2">
      <c r="A24" s="120">
        <v>10</v>
      </c>
      <c r="B24" s="57"/>
      <c r="C24" s="57"/>
      <c r="D24" s="139">
        <v>74.2</v>
      </c>
      <c r="E24" s="57"/>
      <c r="F24" s="57"/>
      <c r="G24" s="139">
        <v>84.2</v>
      </c>
      <c r="H24" s="138"/>
      <c r="I24" s="138"/>
      <c r="J24" s="139">
        <v>15.6</v>
      </c>
      <c r="K24" s="138"/>
      <c r="L24" s="138"/>
      <c r="M24" s="139">
        <v>8</v>
      </c>
      <c r="N24" s="79"/>
      <c r="O24" s="79"/>
      <c r="P24" s="50"/>
      <c r="T24" s="50"/>
      <c r="U24" s="79"/>
      <c r="V24" s="79"/>
      <c r="W24" s="50"/>
    </row>
    <row r="25" spans="1:23" x14ac:dyDescent="0.2">
      <c r="A25" s="119">
        <v>11</v>
      </c>
      <c r="B25" s="57"/>
      <c r="C25" s="57"/>
      <c r="D25" s="139">
        <v>85.8</v>
      </c>
      <c r="E25" s="57"/>
      <c r="F25" s="57"/>
      <c r="G25" s="139">
        <v>92.800000000000011</v>
      </c>
      <c r="H25" s="138"/>
      <c r="I25" s="138"/>
      <c r="J25" s="139">
        <v>17.600000000000001</v>
      </c>
      <c r="K25" s="138"/>
      <c r="L25" s="138"/>
      <c r="M25" s="139">
        <v>1.6</v>
      </c>
      <c r="N25" s="79"/>
      <c r="O25" s="79"/>
      <c r="P25" s="50"/>
      <c r="T25" s="50"/>
      <c r="U25" s="79"/>
      <c r="V25" s="79"/>
      <c r="W25" s="50"/>
    </row>
    <row r="26" spans="1:23" x14ac:dyDescent="0.2">
      <c r="A26" s="120">
        <v>12</v>
      </c>
      <c r="B26" s="57"/>
      <c r="C26" s="57"/>
      <c r="D26" s="139">
        <v>84.4</v>
      </c>
      <c r="E26" s="57"/>
      <c r="F26" s="57"/>
      <c r="G26" s="139">
        <v>94.6</v>
      </c>
      <c r="H26" s="138"/>
      <c r="I26" s="138"/>
      <c r="J26" s="139">
        <v>17.799999999999997</v>
      </c>
      <c r="K26" s="138"/>
      <c r="L26" s="138"/>
      <c r="M26" s="139">
        <v>2.2000000000000002</v>
      </c>
      <c r="N26" s="79"/>
      <c r="O26" s="79"/>
      <c r="P26" s="50"/>
      <c r="T26" s="50"/>
      <c r="U26" s="79"/>
      <c r="V26" s="79"/>
      <c r="W26" s="50"/>
    </row>
    <row r="27" spans="1:23" x14ac:dyDescent="0.2">
      <c r="A27" s="119">
        <v>13</v>
      </c>
      <c r="B27" s="57"/>
      <c r="C27" s="57"/>
      <c r="D27" s="139">
        <v>82.2</v>
      </c>
      <c r="E27" s="57"/>
      <c r="F27" s="57"/>
      <c r="G27" s="139">
        <v>99.6</v>
      </c>
      <c r="H27" s="138"/>
      <c r="I27" s="138"/>
      <c r="J27" s="139">
        <v>19.600000000000001</v>
      </c>
      <c r="K27" s="138"/>
      <c r="L27" s="138"/>
      <c r="M27" s="139">
        <v>6.8</v>
      </c>
      <c r="N27" s="79"/>
      <c r="O27" s="79"/>
      <c r="P27" s="50"/>
      <c r="T27" s="50"/>
      <c r="U27" s="79"/>
      <c r="V27" s="79"/>
      <c r="W27" s="50"/>
    </row>
    <row r="28" spans="1:23" x14ac:dyDescent="0.2">
      <c r="A28" s="120">
        <v>14</v>
      </c>
      <c r="B28" s="57"/>
      <c r="C28" s="57"/>
      <c r="D28" s="139">
        <v>84.8</v>
      </c>
      <c r="E28" s="57"/>
      <c r="F28" s="57"/>
      <c r="G28" s="139">
        <v>93.600000000000009</v>
      </c>
      <c r="H28" s="138"/>
      <c r="I28" s="138"/>
      <c r="J28" s="139">
        <v>18.600000000000001</v>
      </c>
      <c r="K28" s="138"/>
      <c r="L28" s="138"/>
      <c r="M28" s="139">
        <v>1.6</v>
      </c>
      <c r="N28" s="79"/>
      <c r="O28" s="79"/>
      <c r="P28" s="50"/>
      <c r="T28" s="50"/>
      <c r="U28" s="79"/>
      <c r="V28" s="79"/>
      <c r="W28" s="50"/>
    </row>
    <row r="29" spans="1:23" x14ac:dyDescent="0.2">
      <c r="A29" s="119">
        <v>15</v>
      </c>
      <c r="B29" s="57"/>
      <c r="C29" s="57"/>
      <c r="D29" s="139">
        <v>80</v>
      </c>
      <c r="E29" s="57"/>
      <c r="F29" s="57"/>
      <c r="G29" s="139">
        <v>99.6</v>
      </c>
      <c r="H29" s="138"/>
      <c r="I29" s="138"/>
      <c r="J29" s="139">
        <v>19.2</v>
      </c>
      <c r="K29" s="138"/>
      <c r="L29" s="138"/>
      <c r="M29" s="139">
        <v>2.8</v>
      </c>
      <c r="N29" s="79"/>
      <c r="O29" s="79"/>
      <c r="P29" s="50"/>
      <c r="T29" s="50"/>
      <c r="U29" s="79"/>
      <c r="V29" s="79"/>
      <c r="W29" s="50"/>
    </row>
    <row r="30" spans="1:23" x14ac:dyDescent="0.2">
      <c r="A30" s="120">
        <v>16</v>
      </c>
      <c r="B30" s="57"/>
      <c r="C30" s="57"/>
      <c r="D30" s="139">
        <v>85.4</v>
      </c>
      <c r="E30" s="57"/>
      <c r="F30" s="57"/>
      <c r="G30" s="139">
        <v>102.2</v>
      </c>
      <c r="H30" s="138"/>
      <c r="I30" s="138"/>
      <c r="J30" s="139">
        <v>18.799999999999997</v>
      </c>
      <c r="K30" s="138"/>
      <c r="L30" s="138"/>
      <c r="M30" s="139">
        <v>2.5999999999999996</v>
      </c>
      <c r="N30" s="79"/>
      <c r="O30" s="79"/>
      <c r="P30" s="50"/>
      <c r="T30" s="50"/>
      <c r="U30" s="79"/>
      <c r="V30" s="79"/>
      <c r="W30" s="50"/>
    </row>
    <row r="31" spans="1:23" x14ac:dyDescent="0.2">
      <c r="A31" s="119">
        <v>17</v>
      </c>
      <c r="B31" s="57"/>
      <c r="C31" s="57"/>
      <c r="D31" s="139">
        <v>86.4</v>
      </c>
      <c r="E31" s="57"/>
      <c r="F31" s="57"/>
      <c r="G31" s="139">
        <v>105</v>
      </c>
      <c r="H31" s="138"/>
      <c r="I31" s="138"/>
      <c r="J31" s="139">
        <v>18.600000000000001</v>
      </c>
      <c r="K31" s="138"/>
      <c r="L31" s="138"/>
      <c r="M31" s="139">
        <v>1.4</v>
      </c>
      <c r="N31" s="79"/>
      <c r="O31" s="79"/>
      <c r="P31" s="50"/>
      <c r="T31" s="50"/>
      <c r="U31" s="79"/>
      <c r="V31" s="79"/>
      <c r="W31" s="50"/>
    </row>
    <row r="32" spans="1:23" x14ac:dyDescent="0.2">
      <c r="A32" s="120">
        <v>18</v>
      </c>
      <c r="B32" s="57"/>
      <c r="C32" s="57"/>
      <c r="D32" s="139">
        <v>90</v>
      </c>
      <c r="E32" s="57"/>
      <c r="F32" s="57"/>
      <c r="G32" s="139">
        <v>112.2</v>
      </c>
      <c r="H32" s="138"/>
      <c r="I32" s="138"/>
      <c r="J32" s="139">
        <v>20.799999999999997</v>
      </c>
      <c r="K32" s="138"/>
      <c r="L32" s="138"/>
      <c r="M32" s="139">
        <v>1</v>
      </c>
      <c r="N32" s="79"/>
      <c r="O32" s="79"/>
      <c r="P32" s="50"/>
      <c r="T32" s="50"/>
      <c r="U32" s="79"/>
      <c r="V32" s="79"/>
      <c r="W32" s="50"/>
    </row>
    <row r="33" spans="1:23" x14ac:dyDescent="0.2">
      <c r="A33" s="119">
        <v>19</v>
      </c>
      <c r="B33" s="57"/>
      <c r="C33" s="57"/>
      <c r="D33" s="139">
        <v>105.6</v>
      </c>
      <c r="E33" s="57"/>
      <c r="F33" s="57"/>
      <c r="G33" s="139">
        <v>111.8</v>
      </c>
      <c r="H33" s="138"/>
      <c r="I33" s="138"/>
      <c r="J33" s="139">
        <v>22.6</v>
      </c>
      <c r="K33" s="138"/>
      <c r="L33" s="138"/>
      <c r="M33" s="139">
        <v>1</v>
      </c>
      <c r="N33" s="79"/>
      <c r="O33" s="79"/>
      <c r="P33" s="50"/>
      <c r="T33" s="50"/>
      <c r="U33" s="79"/>
      <c r="V33" s="79"/>
      <c r="W33" s="50"/>
    </row>
    <row r="34" spans="1:23" x14ac:dyDescent="0.2">
      <c r="A34" s="120">
        <v>20</v>
      </c>
      <c r="B34" s="57"/>
      <c r="C34" s="57"/>
      <c r="D34" s="139">
        <v>99</v>
      </c>
      <c r="E34" s="57"/>
      <c r="F34" s="57"/>
      <c r="G34" s="139">
        <v>106.80000000000001</v>
      </c>
      <c r="H34" s="138"/>
      <c r="I34" s="138"/>
      <c r="J34" s="139">
        <v>22.200000000000003</v>
      </c>
      <c r="K34" s="138"/>
      <c r="L34" s="138"/>
      <c r="M34" s="139">
        <v>1.4</v>
      </c>
      <c r="N34" s="79"/>
      <c r="O34" s="79"/>
      <c r="P34" s="50"/>
      <c r="T34" s="50"/>
      <c r="U34" s="79"/>
      <c r="V34" s="79"/>
      <c r="W34" s="50"/>
    </row>
    <row r="35" spans="1:23" x14ac:dyDescent="0.2">
      <c r="A35" s="119">
        <v>21</v>
      </c>
      <c r="B35" s="57"/>
      <c r="C35" s="57"/>
      <c r="D35" s="139">
        <v>96.4</v>
      </c>
      <c r="E35" s="57"/>
      <c r="F35" s="57"/>
      <c r="G35" s="139">
        <v>101.4</v>
      </c>
      <c r="H35" s="138"/>
      <c r="I35" s="138"/>
      <c r="J35" s="139">
        <v>19</v>
      </c>
      <c r="K35" s="138"/>
      <c r="L35" s="138"/>
      <c r="M35" s="139">
        <v>2.5999999999999996</v>
      </c>
      <c r="N35" s="79"/>
      <c r="O35" s="79"/>
      <c r="P35" s="50"/>
      <c r="T35" s="50"/>
      <c r="U35" s="79"/>
      <c r="V35" s="79"/>
      <c r="W35" s="50"/>
    </row>
    <row r="36" spans="1:23" x14ac:dyDescent="0.2">
      <c r="A36" s="120">
        <v>22</v>
      </c>
      <c r="B36" s="57"/>
      <c r="C36" s="57"/>
      <c r="D36" s="139">
        <v>83.4</v>
      </c>
      <c r="E36" s="57"/>
      <c r="F36" s="57"/>
      <c r="G36" s="139">
        <v>90.4</v>
      </c>
      <c r="H36" s="138"/>
      <c r="I36" s="138"/>
      <c r="J36" s="139">
        <v>18.799999999999997</v>
      </c>
      <c r="K36" s="138"/>
      <c r="L36" s="138"/>
      <c r="M36" s="139">
        <v>0.60000000000000009</v>
      </c>
      <c r="N36" s="79"/>
      <c r="O36" s="79"/>
      <c r="P36" s="50"/>
      <c r="T36" s="50"/>
      <c r="U36" s="79"/>
      <c r="V36" s="79"/>
      <c r="W36" s="50"/>
    </row>
    <row r="37" spans="1:23" x14ac:dyDescent="0.2">
      <c r="A37" s="119">
        <v>23</v>
      </c>
      <c r="B37" s="57"/>
      <c r="C37" s="57"/>
      <c r="D37" s="139">
        <v>76</v>
      </c>
      <c r="E37" s="57"/>
      <c r="F37" s="57"/>
      <c r="G37" s="139">
        <v>72.800000000000011</v>
      </c>
      <c r="H37" s="138"/>
      <c r="I37" s="138"/>
      <c r="J37" s="139">
        <v>17</v>
      </c>
      <c r="K37" s="138"/>
      <c r="L37" s="138"/>
      <c r="M37" s="139">
        <v>0.4</v>
      </c>
      <c r="N37" s="79"/>
      <c r="O37" s="79"/>
      <c r="P37" s="50"/>
      <c r="T37" s="50"/>
      <c r="U37" s="79"/>
      <c r="V37" s="79"/>
      <c r="W37" s="50"/>
    </row>
    <row r="38" spans="1:23" ht="13.5" thickBot="1" x14ac:dyDescent="0.25">
      <c r="A38" s="123">
        <v>24</v>
      </c>
      <c r="B38" s="137"/>
      <c r="C38" s="57"/>
      <c r="D38" s="139">
        <v>51</v>
      </c>
      <c r="E38" s="137"/>
      <c r="F38" s="57"/>
      <c r="G38" s="139">
        <v>53.4</v>
      </c>
      <c r="H38" s="137"/>
      <c r="I38" s="138"/>
      <c r="J38" s="139">
        <v>13.200000000000001</v>
      </c>
      <c r="K38" s="137"/>
      <c r="L38" s="138"/>
      <c r="M38" s="139">
        <v>0.8</v>
      </c>
      <c r="N38" s="79"/>
      <c r="O38" s="79"/>
      <c r="P38" s="50"/>
      <c r="T38" s="50"/>
      <c r="U38" s="79"/>
      <c r="V38" s="79"/>
      <c r="W38" s="50"/>
    </row>
    <row r="39" spans="1:23" ht="13.5" thickBot="1" x14ac:dyDescent="0.25">
      <c r="A39" s="61" t="s">
        <v>9</v>
      </c>
      <c r="B39" s="62"/>
      <c r="C39" s="62"/>
      <c r="D39" s="65">
        <f>SUM(D15:D38)</f>
        <v>1665</v>
      </c>
      <c r="E39" s="65"/>
      <c r="F39" s="140"/>
      <c r="G39" s="65">
        <f>SUM(G15:G38)</f>
        <v>1825.4000000000003</v>
      </c>
      <c r="H39" s="141"/>
      <c r="I39" s="141"/>
      <c r="J39" s="65">
        <f>SUM(J15:J38)</f>
        <v>401.20000000000005</v>
      </c>
      <c r="K39" s="141"/>
      <c r="L39" s="141"/>
      <c r="M39" s="66">
        <f>SUM(M15:M38)</f>
        <v>51.8</v>
      </c>
      <c r="N39" s="79"/>
      <c r="O39" s="79"/>
      <c r="P39" s="50"/>
      <c r="T39" s="50"/>
      <c r="U39" s="79"/>
      <c r="V39" s="79"/>
      <c r="W39" s="50"/>
    </row>
    <row r="40" spans="1:23" x14ac:dyDescent="0.2">
      <c r="N40" s="79"/>
      <c r="O40" s="79"/>
      <c r="P40" s="50"/>
      <c r="T40" s="50"/>
      <c r="U40" s="79"/>
      <c r="V40" s="79"/>
      <c r="W40" s="50"/>
    </row>
    <row r="41" spans="1:23" x14ac:dyDescent="0.2">
      <c r="B41" s="54" t="s">
        <v>103</v>
      </c>
      <c r="I41" s="54" t="s">
        <v>44</v>
      </c>
      <c r="N41" s="79"/>
      <c r="O41" s="79"/>
      <c r="P41" s="50"/>
      <c r="T41" s="50"/>
      <c r="U41" s="79"/>
      <c r="V41" s="79"/>
      <c r="W41" s="50"/>
    </row>
    <row r="42" spans="1:23" x14ac:dyDescent="0.2">
      <c r="N42" s="79"/>
      <c r="O42" s="79"/>
      <c r="P42" s="50"/>
      <c r="T42" s="50"/>
      <c r="U42" s="79"/>
      <c r="V42" s="79"/>
      <c r="W42" s="50"/>
    </row>
    <row r="43" spans="1:23" x14ac:dyDescent="0.2">
      <c r="N43" s="79"/>
      <c r="O43" s="79"/>
      <c r="P43" s="50"/>
      <c r="T43" s="50"/>
      <c r="U43" s="79"/>
      <c r="V43" s="79"/>
      <c r="W43" s="50"/>
    </row>
    <row r="44" spans="1:23" x14ac:dyDescent="0.2">
      <c r="N44" s="79"/>
      <c r="O44" s="79"/>
      <c r="P44" s="50"/>
      <c r="T44" s="50"/>
      <c r="U44" s="79"/>
      <c r="V44" s="79"/>
      <c r="W44" s="50"/>
    </row>
    <row r="45" spans="1:23" x14ac:dyDescent="0.2">
      <c r="N45" s="79"/>
      <c r="O45" s="79"/>
      <c r="P45" s="50"/>
      <c r="T45" s="50"/>
      <c r="U45" s="79"/>
      <c r="V45" s="79"/>
      <c r="W45" s="50"/>
    </row>
    <row r="46" spans="1:23" x14ac:dyDescent="0.2">
      <c r="N46" s="79"/>
      <c r="O46" s="79"/>
      <c r="P46" s="50"/>
      <c r="T46" s="50"/>
      <c r="U46" s="79"/>
      <c r="V46" s="79"/>
      <c r="W46" s="50"/>
    </row>
    <row r="47" spans="1:23" x14ac:dyDescent="0.2">
      <c r="N47" s="79"/>
      <c r="O47" s="79"/>
      <c r="P47" s="50"/>
      <c r="T47" s="50"/>
      <c r="U47" s="79"/>
      <c r="V47" s="79"/>
      <c r="W47" s="50"/>
    </row>
    <row r="48" spans="1:23" x14ac:dyDescent="0.2">
      <c r="N48" s="79"/>
      <c r="O48" s="79"/>
      <c r="P48" s="50"/>
      <c r="T48" s="50"/>
      <c r="U48" s="79"/>
      <c r="V48" s="79"/>
      <c r="W48" s="50"/>
    </row>
    <row r="49" spans="14:23" x14ac:dyDescent="0.2">
      <c r="N49" s="79"/>
      <c r="O49" s="79"/>
      <c r="P49" s="50"/>
      <c r="T49" s="50"/>
      <c r="U49" s="79"/>
      <c r="V49" s="79"/>
      <c r="W49" s="50"/>
    </row>
    <row r="50" spans="14:23" x14ac:dyDescent="0.2">
      <c r="N50" s="79"/>
      <c r="O50" s="79"/>
      <c r="P50" s="50"/>
      <c r="T50" s="50"/>
      <c r="U50" s="79"/>
      <c r="V50" s="79"/>
      <c r="W50" s="50"/>
    </row>
    <row r="51" spans="14:23" x14ac:dyDescent="0.2">
      <c r="N51" s="79"/>
      <c r="O51" s="79"/>
      <c r="P51" s="50"/>
      <c r="T51" s="50"/>
      <c r="U51" s="79"/>
      <c r="V51" s="79"/>
      <c r="W51" s="50"/>
    </row>
    <row r="52" spans="14:23" x14ac:dyDescent="0.2">
      <c r="N52" s="79"/>
      <c r="O52" s="79"/>
      <c r="P52" s="50"/>
      <c r="T52" s="50"/>
      <c r="U52" s="79"/>
      <c r="V52" s="79"/>
      <c r="W52" s="50"/>
    </row>
    <row r="53" spans="14:23" x14ac:dyDescent="0.2">
      <c r="N53" s="79"/>
      <c r="O53" s="79"/>
      <c r="P53" s="50"/>
      <c r="T53" s="50"/>
      <c r="U53" s="79"/>
      <c r="V53" s="79"/>
      <c r="W53" s="50"/>
    </row>
    <row r="54" spans="14:23" x14ac:dyDescent="0.2">
      <c r="N54" s="79"/>
      <c r="O54" s="79"/>
      <c r="P54" s="50"/>
      <c r="T54" s="50"/>
      <c r="U54" s="79"/>
      <c r="V54" s="79"/>
      <c r="W54" s="50"/>
    </row>
    <row r="55" spans="14:23" x14ac:dyDescent="0.2">
      <c r="N55" s="79"/>
      <c r="O55" s="79"/>
      <c r="P55" s="50"/>
      <c r="T55" s="50"/>
      <c r="U55" s="79"/>
      <c r="V55" s="79"/>
      <c r="W55" s="50"/>
    </row>
    <row r="56" spans="14:23" x14ac:dyDescent="0.2">
      <c r="N56" s="79"/>
      <c r="O56" s="79"/>
      <c r="P56" s="50"/>
      <c r="T56" s="50"/>
      <c r="U56" s="79"/>
      <c r="V56" s="79"/>
      <c r="W56" s="50"/>
    </row>
    <row r="57" spans="14:23" x14ac:dyDescent="0.2">
      <c r="N57" s="79"/>
      <c r="O57" s="79"/>
      <c r="P57" s="50"/>
    </row>
  </sheetData>
  <mergeCells count="20">
    <mergeCell ref="E11:G11"/>
    <mergeCell ref="H11:J11"/>
    <mergeCell ref="K11:M11"/>
    <mergeCell ref="A4:M4"/>
    <mergeCell ref="A6:M6"/>
    <mergeCell ref="A7:M7"/>
    <mergeCell ref="A9:A12"/>
    <mergeCell ref="B9:G9"/>
    <mergeCell ref="H9:M9"/>
    <mergeCell ref="B10:D10"/>
    <mergeCell ref="E10:G10"/>
    <mergeCell ref="H10:J10"/>
    <mergeCell ref="K10:M10"/>
    <mergeCell ref="B11:D11"/>
    <mergeCell ref="A1:E1"/>
    <mergeCell ref="I1:M1"/>
    <mergeCell ref="A2:E2"/>
    <mergeCell ref="I2:M2"/>
    <mergeCell ref="A3:E3"/>
    <mergeCell ref="I3:M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2"/>
  <sheetViews>
    <sheetView workbookViewId="0">
      <selection activeCell="R31" sqref="R31"/>
    </sheetView>
  </sheetViews>
  <sheetFormatPr defaultRowHeight="15" x14ac:dyDescent="0.25"/>
  <cols>
    <col min="1" max="1" width="6.28515625" style="7" customWidth="1"/>
    <col min="2" max="2" width="9.85546875" style="7" customWidth="1"/>
    <col min="3" max="3" width="9.140625" style="7"/>
    <col min="4" max="4" width="11.42578125" style="7" customWidth="1"/>
    <col min="5" max="5" width="10" style="7" customWidth="1"/>
    <col min="6" max="7" width="9.140625" style="7"/>
    <col min="8" max="8" width="9.5703125" style="7" customWidth="1"/>
    <col min="9" max="10" width="9.140625" style="7"/>
    <col min="11" max="11" width="10.140625" style="7" customWidth="1"/>
    <col min="12" max="16384" width="9.140625" style="7"/>
  </cols>
  <sheetData>
    <row r="1" spans="1:13" s="54" customFormat="1" ht="15" customHeight="1" x14ac:dyDescent="0.2">
      <c r="A1" s="69" t="s">
        <v>51</v>
      </c>
      <c r="H1" s="223" t="s">
        <v>97</v>
      </c>
      <c r="I1" s="223"/>
      <c r="J1" s="223"/>
      <c r="K1" s="223"/>
      <c r="L1" s="223"/>
      <c r="M1" s="223"/>
    </row>
    <row r="2" spans="1:13" s="54" customFormat="1" ht="11.25" customHeight="1" x14ac:dyDescent="0.2">
      <c r="A2" s="54" t="s">
        <v>0</v>
      </c>
      <c r="D2" s="2"/>
      <c r="H2" s="144" t="s">
        <v>24</v>
      </c>
      <c r="I2" s="144"/>
      <c r="J2" s="144"/>
      <c r="K2" s="144"/>
      <c r="L2" s="144"/>
      <c r="M2" s="144"/>
    </row>
    <row r="3" spans="1:13" s="54" customFormat="1" ht="14.25" x14ac:dyDescent="0.2">
      <c r="A3" s="69" t="s">
        <v>52</v>
      </c>
      <c r="H3" s="224"/>
      <c r="I3" s="224"/>
      <c r="J3" s="224"/>
      <c r="K3" s="224"/>
      <c r="L3" s="224"/>
      <c r="M3" s="224"/>
    </row>
    <row r="4" spans="1:13" s="54" customFormat="1" ht="15" customHeight="1" x14ac:dyDescent="0.2">
      <c r="A4" s="153" t="s">
        <v>18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s="54" customFormat="1" ht="7.5" customHeight="1" x14ac:dyDescent="0.2"/>
    <row r="6" spans="1:13" s="54" customFormat="1" ht="15" customHeight="1" x14ac:dyDescent="0.2">
      <c r="A6" s="143" t="s">
        <v>100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s="54" customFormat="1" ht="15" customHeight="1" x14ac:dyDescent="0.2">
      <c r="A7" s="143" t="s">
        <v>50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s="54" customFormat="1" ht="10.5" customHeight="1" x14ac:dyDescent="0.2">
      <c r="I8" s="121"/>
    </row>
    <row r="9" spans="1:13" x14ac:dyDescent="0.25">
      <c r="A9" s="176" t="s">
        <v>28</v>
      </c>
      <c r="B9" s="179" t="s">
        <v>3</v>
      </c>
      <c r="C9" s="180"/>
      <c r="D9" s="180"/>
      <c r="E9" s="180"/>
      <c r="F9" s="180"/>
      <c r="G9" s="181"/>
      <c r="H9" s="179" t="s">
        <v>8</v>
      </c>
      <c r="I9" s="180"/>
      <c r="J9" s="180"/>
      <c r="K9" s="180"/>
      <c r="L9" s="180"/>
      <c r="M9" s="181"/>
    </row>
    <row r="10" spans="1:13" x14ac:dyDescent="0.25">
      <c r="A10" s="177"/>
      <c r="B10" s="182" t="s">
        <v>29</v>
      </c>
      <c r="C10" s="183"/>
      <c r="D10" s="184"/>
      <c r="E10" s="185" t="s">
        <v>30</v>
      </c>
      <c r="F10" s="186"/>
      <c r="G10" s="187"/>
      <c r="H10" s="185" t="str">
        <f>B10</f>
        <v>ТП-682 Т1</v>
      </c>
      <c r="I10" s="186"/>
      <c r="J10" s="187"/>
      <c r="K10" s="179" t="str">
        <f>E10</f>
        <v>ТП-682 Т2</v>
      </c>
      <c r="L10" s="180"/>
      <c r="M10" s="181"/>
    </row>
    <row r="11" spans="1:13" x14ac:dyDescent="0.25">
      <c r="A11" s="177"/>
      <c r="B11" s="188" t="s">
        <v>31</v>
      </c>
      <c r="C11" s="189"/>
      <c r="D11" s="17">
        <v>200</v>
      </c>
      <c r="E11" s="179" t="s">
        <v>32</v>
      </c>
      <c r="F11" s="180"/>
      <c r="G11" s="122">
        <v>200</v>
      </c>
      <c r="H11" s="179" t="s">
        <v>32</v>
      </c>
      <c r="I11" s="180"/>
      <c r="J11" s="122">
        <v>200</v>
      </c>
      <c r="K11" s="179" t="s">
        <v>32</v>
      </c>
      <c r="L11" s="180"/>
      <c r="M11" s="122">
        <v>200</v>
      </c>
    </row>
    <row r="12" spans="1:13" ht="36" x14ac:dyDescent="0.25">
      <c r="A12" s="178"/>
      <c r="B12" s="16" t="s">
        <v>33</v>
      </c>
      <c r="C12" s="16" t="s">
        <v>34</v>
      </c>
      <c r="D12" s="16" t="s">
        <v>35</v>
      </c>
      <c r="E12" s="16" t="s">
        <v>33</v>
      </c>
      <c r="F12" s="16" t="s">
        <v>34</v>
      </c>
      <c r="G12" s="16" t="s">
        <v>35</v>
      </c>
      <c r="H12" s="16" t="s">
        <v>33</v>
      </c>
      <c r="I12" s="16" t="s">
        <v>34</v>
      </c>
      <c r="J12" s="16" t="s">
        <v>35</v>
      </c>
      <c r="K12" s="16" t="s">
        <v>33</v>
      </c>
      <c r="L12" s="16" t="s">
        <v>34</v>
      </c>
      <c r="M12" s="16" t="s">
        <v>35</v>
      </c>
    </row>
    <row r="13" spans="1:13" x14ac:dyDescent="0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</row>
    <row r="14" spans="1:13" x14ac:dyDescent="0.25">
      <c r="A14" s="15">
        <v>0</v>
      </c>
      <c r="B14" s="142"/>
      <c r="C14" s="46"/>
      <c r="D14" s="46"/>
      <c r="E14" s="142"/>
      <c r="F14" s="46"/>
      <c r="G14" s="46"/>
      <c r="H14" s="142"/>
      <c r="I14" s="46"/>
      <c r="J14" s="46"/>
      <c r="K14" s="142"/>
      <c r="L14" s="46"/>
      <c r="M14" s="46"/>
    </row>
    <row r="15" spans="1:13" x14ac:dyDescent="0.25">
      <c r="A15" s="15">
        <v>1</v>
      </c>
      <c r="B15" s="142"/>
      <c r="C15" s="46"/>
      <c r="D15" s="142">
        <v>14.6</v>
      </c>
      <c r="E15" s="142"/>
      <c r="F15" s="46"/>
      <c r="G15" s="142">
        <v>3.9</v>
      </c>
      <c r="H15" s="142"/>
      <c r="I15" s="46"/>
      <c r="J15" s="142">
        <v>8.5</v>
      </c>
      <c r="K15" s="142"/>
      <c r="L15" s="46"/>
      <c r="M15" s="142">
        <v>0.60000000000000009</v>
      </c>
    </row>
    <row r="16" spans="1:13" x14ac:dyDescent="0.25">
      <c r="A16" s="15">
        <v>2</v>
      </c>
      <c r="B16" s="142"/>
      <c r="C16" s="46"/>
      <c r="D16" s="142">
        <v>14.8</v>
      </c>
      <c r="E16" s="142"/>
      <c r="F16" s="46"/>
      <c r="G16" s="142">
        <v>3</v>
      </c>
      <c r="H16" s="142"/>
      <c r="I16" s="46"/>
      <c r="J16" s="142">
        <v>8</v>
      </c>
      <c r="K16" s="142"/>
      <c r="L16" s="46"/>
      <c r="M16" s="142">
        <v>0.4</v>
      </c>
    </row>
    <row r="17" spans="1:13" x14ac:dyDescent="0.25">
      <c r="A17" s="15">
        <v>3</v>
      </c>
      <c r="B17" s="142"/>
      <c r="C17" s="46"/>
      <c r="D17" s="142">
        <v>12.6</v>
      </c>
      <c r="E17" s="142"/>
      <c r="F17" s="46"/>
      <c r="G17" s="142">
        <v>3</v>
      </c>
      <c r="H17" s="142"/>
      <c r="I17" s="46"/>
      <c r="J17" s="142">
        <v>7.9</v>
      </c>
      <c r="K17" s="142"/>
      <c r="L17" s="46"/>
      <c r="M17" s="142">
        <v>0.5</v>
      </c>
    </row>
    <row r="18" spans="1:13" x14ac:dyDescent="0.25">
      <c r="A18" s="15">
        <v>4</v>
      </c>
      <c r="B18" s="142"/>
      <c r="C18" s="46"/>
      <c r="D18" s="142">
        <v>12.600000000000001</v>
      </c>
      <c r="E18" s="142"/>
      <c r="F18" s="46"/>
      <c r="G18" s="142">
        <v>3</v>
      </c>
      <c r="H18" s="142"/>
      <c r="I18" s="46"/>
      <c r="J18" s="142">
        <v>8.6</v>
      </c>
      <c r="K18" s="142"/>
      <c r="L18" s="46"/>
      <c r="M18" s="142">
        <v>0.8</v>
      </c>
    </row>
    <row r="19" spans="1:13" x14ac:dyDescent="0.25">
      <c r="A19" s="15">
        <v>5</v>
      </c>
      <c r="B19" s="142"/>
      <c r="C19" s="46"/>
      <c r="D19" s="142">
        <v>12.8</v>
      </c>
      <c r="E19" s="142"/>
      <c r="F19" s="46"/>
      <c r="G19" s="142">
        <v>3.4000000000000004</v>
      </c>
      <c r="H19" s="142"/>
      <c r="I19" s="46"/>
      <c r="J19" s="142">
        <v>8</v>
      </c>
      <c r="K19" s="142"/>
      <c r="L19" s="46"/>
      <c r="M19" s="142">
        <v>0.3</v>
      </c>
    </row>
    <row r="20" spans="1:13" x14ac:dyDescent="0.25">
      <c r="A20" s="15">
        <v>6</v>
      </c>
      <c r="B20" s="142"/>
      <c r="C20" s="46"/>
      <c r="D20" s="142">
        <v>15.3</v>
      </c>
      <c r="E20" s="142"/>
      <c r="F20" s="46"/>
      <c r="G20" s="142">
        <v>3.2</v>
      </c>
      <c r="H20" s="142"/>
      <c r="I20" s="46"/>
      <c r="J20" s="142">
        <v>8</v>
      </c>
      <c r="K20" s="142"/>
      <c r="L20" s="46"/>
      <c r="M20" s="142">
        <v>0.4</v>
      </c>
    </row>
    <row r="21" spans="1:13" x14ac:dyDescent="0.25">
      <c r="A21" s="15">
        <v>7</v>
      </c>
      <c r="B21" s="142"/>
      <c r="C21" s="46"/>
      <c r="D21" s="142">
        <v>19.8</v>
      </c>
      <c r="E21" s="142"/>
      <c r="F21" s="46"/>
      <c r="G21" s="142">
        <v>6</v>
      </c>
      <c r="H21" s="142"/>
      <c r="I21" s="46"/>
      <c r="J21" s="142">
        <v>7.3999999999999995</v>
      </c>
      <c r="K21" s="142"/>
      <c r="L21" s="46"/>
      <c r="M21" s="142">
        <v>1.1000000000000001</v>
      </c>
    </row>
    <row r="22" spans="1:13" x14ac:dyDescent="0.25">
      <c r="A22" s="15">
        <v>8</v>
      </c>
      <c r="B22" s="142"/>
      <c r="C22" s="46"/>
      <c r="D22" s="142">
        <v>22.7</v>
      </c>
      <c r="E22" s="142"/>
      <c r="F22" s="46"/>
      <c r="G22" s="142">
        <v>9</v>
      </c>
      <c r="H22" s="142"/>
      <c r="I22" s="46"/>
      <c r="J22" s="142">
        <v>7.8</v>
      </c>
      <c r="K22" s="142"/>
      <c r="L22" s="46"/>
      <c r="M22" s="142">
        <v>4</v>
      </c>
    </row>
    <row r="23" spans="1:13" x14ac:dyDescent="0.25">
      <c r="A23" s="15">
        <v>9</v>
      </c>
      <c r="B23" s="142"/>
      <c r="C23" s="46"/>
      <c r="D23" s="142">
        <v>32.5</v>
      </c>
      <c r="E23" s="142"/>
      <c r="F23" s="46"/>
      <c r="G23" s="142">
        <v>7.5</v>
      </c>
      <c r="H23" s="142"/>
      <c r="I23" s="46"/>
      <c r="J23" s="142">
        <v>8</v>
      </c>
      <c r="K23" s="142"/>
      <c r="L23" s="46"/>
      <c r="M23" s="142">
        <v>2.6</v>
      </c>
    </row>
    <row r="24" spans="1:13" x14ac:dyDescent="0.25">
      <c r="A24" s="15">
        <v>10</v>
      </c>
      <c r="B24" s="142"/>
      <c r="C24" s="46"/>
      <c r="D24" s="142">
        <v>32.4</v>
      </c>
      <c r="E24" s="142"/>
      <c r="F24" s="46"/>
      <c r="G24" s="142">
        <v>6.6</v>
      </c>
      <c r="H24" s="142"/>
      <c r="I24" s="46"/>
      <c r="J24" s="142">
        <v>9.3000000000000007</v>
      </c>
      <c r="K24" s="142"/>
      <c r="L24" s="46"/>
      <c r="M24" s="142">
        <v>1.9</v>
      </c>
    </row>
    <row r="25" spans="1:13" x14ac:dyDescent="0.25">
      <c r="A25" s="15">
        <v>11</v>
      </c>
      <c r="B25" s="142"/>
      <c r="C25" s="46"/>
      <c r="D25" s="142">
        <v>33.300000000000004</v>
      </c>
      <c r="E25" s="142"/>
      <c r="F25" s="46"/>
      <c r="G25" s="142">
        <v>6.8000000000000007</v>
      </c>
      <c r="H25" s="142"/>
      <c r="I25" s="46"/>
      <c r="J25" s="142">
        <v>12.100000000000001</v>
      </c>
      <c r="K25" s="142"/>
      <c r="L25" s="46"/>
      <c r="M25" s="142">
        <v>2.2000000000000002</v>
      </c>
    </row>
    <row r="26" spans="1:13" x14ac:dyDescent="0.25">
      <c r="A26" s="15">
        <v>12</v>
      </c>
      <c r="B26" s="142"/>
      <c r="C26" s="46"/>
      <c r="D26" s="142">
        <v>30.799999999999997</v>
      </c>
      <c r="E26" s="142"/>
      <c r="F26" s="46"/>
      <c r="G26" s="142">
        <v>7</v>
      </c>
      <c r="H26" s="142"/>
      <c r="I26" s="46"/>
      <c r="J26" s="142">
        <v>11.9</v>
      </c>
      <c r="K26" s="142"/>
      <c r="L26" s="46"/>
      <c r="M26" s="142">
        <v>1.4</v>
      </c>
    </row>
    <row r="27" spans="1:13" x14ac:dyDescent="0.25">
      <c r="A27" s="15">
        <v>13</v>
      </c>
      <c r="B27" s="142"/>
      <c r="C27" s="46"/>
      <c r="D27" s="142">
        <v>32.200000000000003</v>
      </c>
      <c r="E27" s="142"/>
      <c r="F27" s="46"/>
      <c r="G27" s="142">
        <v>4.6999999999999993</v>
      </c>
      <c r="H27" s="142"/>
      <c r="I27" s="46"/>
      <c r="J27" s="142">
        <v>11.8</v>
      </c>
      <c r="K27" s="142"/>
      <c r="L27" s="46"/>
      <c r="M27" s="142">
        <v>2.2000000000000002</v>
      </c>
    </row>
    <row r="28" spans="1:13" x14ac:dyDescent="0.25">
      <c r="A28" s="15">
        <v>14</v>
      </c>
      <c r="B28" s="142"/>
      <c r="C28" s="46"/>
      <c r="D28" s="142">
        <v>31.7</v>
      </c>
      <c r="E28" s="142"/>
      <c r="F28" s="46"/>
      <c r="G28" s="142">
        <v>6.3</v>
      </c>
      <c r="H28" s="142"/>
      <c r="I28" s="46"/>
      <c r="J28" s="142">
        <v>10.5</v>
      </c>
      <c r="K28" s="142"/>
      <c r="L28" s="46"/>
      <c r="M28" s="142">
        <v>2.2999999999999998</v>
      </c>
    </row>
    <row r="29" spans="1:13" x14ac:dyDescent="0.25">
      <c r="A29" s="15">
        <v>15</v>
      </c>
      <c r="B29" s="142"/>
      <c r="C29" s="46"/>
      <c r="D29" s="142">
        <v>26.800000000000004</v>
      </c>
      <c r="E29" s="142"/>
      <c r="F29" s="46"/>
      <c r="G29" s="142">
        <v>5.3000000000000007</v>
      </c>
      <c r="H29" s="142"/>
      <c r="I29" s="46"/>
      <c r="J29" s="142">
        <v>11.3</v>
      </c>
      <c r="K29" s="142"/>
      <c r="L29" s="46"/>
      <c r="M29" s="142">
        <v>1.6999999999999997</v>
      </c>
    </row>
    <row r="30" spans="1:13" x14ac:dyDescent="0.25">
      <c r="A30" s="15">
        <v>16</v>
      </c>
      <c r="B30" s="142"/>
      <c r="C30" s="46"/>
      <c r="D30" s="142">
        <v>30.799999999999997</v>
      </c>
      <c r="E30" s="142"/>
      <c r="F30" s="46"/>
      <c r="G30" s="142">
        <v>6.9</v>
      </c>
      <c r="H30" s="142"/>
      <c r="I30" s="46"/>
      <c r="J30" s="142">
        <v>11.3</v>
      </c>
      <c r="K30" s="142"/>
      <c r="L30" s="46"/>
      <c r="M30" s="142">
        <v>1.9999999999999998</v>
      </c>
    </row>
    <row r="31" spans="1:13" x14ac:dyDescent="0.25">
      <c r="A31" s="15">
        <v>17</v>
      </c>
      <c r="B31" s="142"/>
      <c r="C31" s="46"/>
      <c r="D31" s="142">
        <v>36.4</v>
      </c>
      <c r="E31" s="142"/>
      <c r="F31" s="46"/>
      <c r="G31" s="142">
        <v>5.2</v>
      </c>
      <c r="H31" s="142"/>
      <c r="I31" s="46"/>
      <c r="J31" s="142">
        <v>10.8</v>
      </c>
      <c r="K31" s="142"/>
      <c r="L31" s="46"/>
      <c r="M31" s="142">
        <v>1.4</v>
      </c>
    </row>
    <row r="32" spans="1:13" x14ac:dyDescent="0.25">
      <c r="A32" s="15">
        <v>18</v>
      </c>
      <c r="B32" s="142"/>
      <c r="C32" s="46"/>
      <c r="D32" s="142">
        <v>39</v>
      </c>
      <c r="E32" s="142"/>
      <c r="F32" s="46"/>
      <c r="G32" s="142">
        <v>10.6</v>
      </c>
      <c r="H32" s="142"/>
      <c r="I32" s="46"/>
      <c r="J32" s="142">
        <v>11</v>
      </c>
      <c r="K32" s="142"/>
      <c r="L32" s="46"/>
      <c r="M32" s="142">
        <v>3.8</v>
      </c>
    </row>
    <row r="33" spans="1:13" x14ac:dyDescent="0.25">
      <c r="A33" s="15">
        <v>19</v>
      </c>
      <c r="B33" s="142"/>
      <c r="C33" s="46"/>
      <c r="D33" s="142">
        <v>40.5</v>
      </c>
      <c r="E33" s="142"/>
      <c r="F33" s="46"/>
      <c r="G33" s="142">
        <v>10.9</v>
      </c>
      <c r="H33" s="142"/>
      <c r="I33" s="46"/>
      <c r="J33" s="142">
        <v>9.6</v>
      </c>
      <c r="K33" s="142"/>
      <c r="L33" s="46"/>
      <c r="M33" s="142">
        <v>2.8</v>
      </c>
    </row>
    <row r="34" spans="1:13" x14ac:dyDescent="0.25">
      <c r="A34" s="15">
        <v>20</v>
      </c>
      <c r="B34" s="142"/>
      <c r="C34" s="46"/>
      <c r="D34" s="142">
        <v>45.800000000000004</v>
      </c>
      <c r="E34" s="142"/>
      <c r="F34" s="46"/>
      <c r="G34" s="142">
        <v>10.1</v>
      </c>
      <c r="H34" s="142"/>
      <c r="I34" s="46"/>
      <c r="J34" s="142">
        <v>10.600000000000001</v>
      </c>
      <c r="K34" s="142"/>
      <c r="L34" s="46"/>
      <c r="M34" s="142">
        <v>3.4000000000000004</v>
      </c>
    </row>
    <row r="35" spans="1:13" x14ac:dyDescent="0.25">
      <c r="A35" s="15">
        <v>21</v>
      </c>
      <c r="B35" s="142"/>
      <c r="C35" s="46"/>
      <c r="D35" s="142">
        <v>44.400000000000006</v>
      </c>
      <c r="E35" s="142"/>
      <c r="F35" s="46"/>
      <c r="G35" s="142">
        <v>11.1</v>
      </c>
      <c r="H35" s="142"/>
      <c r="I35" s="46"/>
      <c r="J35" s="142">
        <v>10.5</v>
      </c>
      <c r="K35" s="142"/>
      <c r="L35" s="46"/>
      <c r="M35" s="142">
        <v>2.7</v>
      </c>
    </row>
    <row r="36" spans="1:13" x14ac:dyDescent="0.25">
      <c r="A36" s="15">
        <v>22</v>
      </c>
      <c r="B36" s="142"/>
      <c r="C36" s="46"/>
      <c r="D36" s="142">
        <v>35.6</v>
      </c>
      <c r="E36" s="142"/>
      <c r="F36" s="46"/>
      <c r="G36" s="142">
        <v>9.1999999999999993</v>
      </c>
      <c r="H36" s="142"/>
      <c r="I36" s="46"/>
      <c r="J36" s="142">
        <v>9.8999999999999986</v>
      </c>
      <c r="K36" s="142"/>
      <c r="L36" s="46"/>
      <c r="M36" s="142">
        <v>2.0999999999999996</v>
      </c>
    </row>
    <row r="37" spans="1:13" x14ac:dyDescent="0.25">
      <c r="A37" s="15">
        <v>23</v>
      </c>
      <c r="B37" s="142"/>
      <c r="C37" s="46"/>
      <c r="D37" s="142">
        <v>25.1</v>
      </c>
      <c r="E37" s="142"/>
      <c r="F37" s="46"/>
      <c r="G37" s="142">
        <v>9.1</v>
      </c>
      <c r="H37" s="142"/>
      <c r="I37" s="46"/>
      <c r="J37" s="142">
        <v>10</v>
      </c>
      <c r="K37" s="142"/>
      <c r="L37" s="46"/>
      <c r="M37" s="142">
        <v>0.8</v>
      </c>
    </row>
    <row r="38" spans="1:13" x14ac:dyDescent="0.25">
      <c r="A38" s="15">
        <v>24</v>
      </c>
      <c r="B38" s="142"/>
      <c r="C38" s="46"/>
      <c r="D38" s="142">
        <v>17.399999999999999</v>
      </c>
      <c r="E38" s="142"/>
      <c r="F38" s="46"/>
      <c r="G38" s="142">
        <v>5.5</v>
      </c>
      <c r="H38" s="142"/>
      <c r="I38" s="46"/>
      <c r="J38" s="142">
        <v>8.4</v>
      </c>
      <c r="K38" s="142"/>
      <c r="L38" s="46"/>
      <c r="M38" s="142">
        <v>0.7</v>
      </c>
    </row>
    <row r="39" spans="1:13" x14ac:dyDescent="0.25">
      <c r="A39" s="15" t="s">
        <v>36</v>
      </c>
      <c r="B39" s="47"/>
      <c r="C39" s="47"/>
      <c r="D39" s="47">
        <f>SUM(D15:D38)</f>
        <v>659.9</v>
      </c>
      <c r="E39" s="47"/>
      <c r="F39" s="47"/>
      <c r="G39" s="47">
        <f>SUM(G15:G38)</f>
        <v>157.29999999999998</v>
      </c>
      <c r="H39" s="47"/>
      <c r="I39" s="47"/>
      <c r="J39" s="47">
        <f>SUM(J15:J38)</f>
        <v>231.20000000000002</v>
      </c>
      <c r="K39" s="47"/>
      <c r="L39" s="47"/>
      <c r="M39" s="47">
        <f>SUM(M15:M38)</f>
        <v>42.1</v>
      </c>
    </row>
    <row r="40" spans="1:13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x14ac:dyDescent="0.25">
      <c r="A42" s="175" t="s">
        <v>104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</sheetData>
  <mergeCells count="18">
    <mergeCell ref="A42:M42"/>
    <mergeCell ref="A4:M4"/>
    <mergeCell ref="H10:J10"/>
    <mergeCell ref="K10:M10"/>
    <mergeCell ref="B11:C11"/>
    <mergeCell ref="E11:F11"/>
    <mergeCell ref="H11:I11"/>
    <mergeCell ref="K11:L11"/>
    <mergeCell ref="H1:M1"/>
    <mergeCell ref="H2:M2"/>
    <mergeCell ref="H3:M3"/>
    <mergeCell ref="A6:M6"/>
    <mergeCell ref="A7:M7"/>
    <mergeCell ref="A9:A12"/>
    <mergeCell ref="B9:G9"/>
    <mergeCell ref="H9:M9"/>
    <mergeCell ref="B10:D10"/>
    <mergeCell ref="E10:G1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1"/>
  <sheetViews>
    <sheetView zoomScaleNormal="100" workbookViewId="0">
      <selection activeCell="A4" sqref="A4:M4"/>
    </sheetView>
  </sheetViews>
  <sheetFormatPr defaultRowHeight="12.75" x14ac:dyDescent="0.2"/>
  <cols>
    <col min="1" max="1" width="6.42578125" style="54" customWidth="1"/>
    <col min="2" max="2" width="11.85546875" style="54" customWidth="1"/>
    <col min="3" max="3" width="9.140625" style="54"/>
    <col min="4" max="4" width="15.28515625" style="54" customWidth="1"/>
    <col min="5" max="5" width="10.85546875" style="54" customWidth="1"/>
    <col min="6" max="6" width="9.140625" style="54"/>
    <col min="7" max="7" width="15.42578125" style="54" customWidth="1"/>
    <col min="8" max="8" width="11.28515625" style="54" customWidth="1"/>
    <col min="9" max="9" width="9.140625" style="54"/>
    <col min="10" max="10" width="14.5703125" style="54" customWidth="1"/>
    <col min="11" max="11" width="11" style="54" customWidth="1"/>
    <col min="12" max="12" width="9.140625" style="54"/>
    <col min="13" max="13" width="14.28515625" style="54" customWidth="1"/>
    <col min="14" max="16384" width="9.140625" style="54"/>
  </cols>
  <sheetData>
    <row r="1" spans="1:13" x14ac:dyDescent="0.2">
      <c r="A1" s="143" t="s">
        <v>51</v>
      </c>
      <c r="B1" s="143"/>
      <c r="C1" s="143"/>
      <c r="D1" s="143"/>
      <c r="J1" s="143" t="s">
        <v>15</v>
      </c>
      <c r="K1" s="143"/>
      <c r="L1" s="143"/>
      <c r="M1" s="143"/>
    </row>
    <row r="2" spans="1:13" ht="11.25" customHeight="1" x14ac:dyDescent="0.2">
      <c r="A2" s="207" t="s">
        <v>0</v>
      </c>
      <c r="B2" s="207"/>
      <c r="C2" s="207"/>
      <c r="D2" s="207"/>
      <c r="J2" s="144" t="s">
        <v>24</v>
      </c>
      <c r="K2" s="144"/>
      <c r="L2" s="144"/>
      <c r="M2" s="144"/>
    </row>
    <row r="3" spans="1:13" x14ac:dyDescent="0.2">
      <c r="A3" s="143" t="s">
        <v>52</v>
      </c>
      <c r="B3" s="143"/>
      <c r="C3" s="143"/>
      <c r="D3" s="143"/>
      <c r="J3" s="145" t="s">
        <v>61</v>
      </c>
      <c r="K3" s="145"/>
      <c r="L3" s="145"/>
      <c r="M3" s="145"/>
    </row>
    <row r="4" spans="1:13" ht="15" customHeight="1" x14ac:dyDescent="0.2">
      <c r="A4" s="153" t="s">
        <v>18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7.5" customHeight="1" x14ac:dyDescent="0.2"/>
    <row r="6" spans="1:13" s="7" customFormat="1" ht="15" customHeight="1" x14ac:dyDescent="0.25">
      <c r="A6" s="154" t="s">
        <v>73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s="7" customFormat="1" ht="15" customHeight="1" x14ac:dyDescent="0.25">
      <c r="A7" s="154" t="s">
        <v>50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0.5" customHeight="1" x14ac:dyDescent="0.2">
      <c r="I8" s="71"/>
    </row>
    <row r="9" spans="1:13" x14ac:dyDescent="0.2">
      <c r="A9" s="149" t="s">
        <v>5</v>
      </c>
      <c r="B9" s="206" t="s">
        <v>3</v>
      </c>
      <c r="C9" s="206"/>
      <c r="D9" s="206"/>
      <c r="E9" s="206"/>
      <c r="F9" s="206"/>
      <c r="G9" s="206"/>
      <c r="H9" s="206" t="s">
        <v>8</v>
      </c>
      <c r="I9" s="206"/>
      <c r="J9" s="206"/>
      <c r="K9" s="206"/>
      <c r="L9" s="206"/>
      <c r="M9" s="206"/>
    </row>
    <row r="10" spans="1:13" x14ac:dyDescent="0.2">
      <c r="A10" s="149"/>
      <c r="B10" s="146" t="s">
        <v>91</v>
      </c>
      <c r="C10" s="146"/>
      <c r="D10" s="146"/>
      <c r="E10" s="146" t="s">
        <v>92</v>
      </c>
      <c r="F10" s="146"/>
      <c r="G10" s="146"/>
      <c r="H10" s="146" t="s">
        <v>91</v>
      </c>
      <c r="I10" s="146"/>
      <c r="J10" s="146"/>
      <c r="K10" s="146" t="s">
        <v>92</v>
      </c>
      <c r="L10" s="146"/>
      <c r="M10" s="146"/>
    </row>
    <row r="11" spans="1:13" ht="15.75" customHeight="1" x14ac:dyDescent="0.2">
      <c r="A11" s="149"/>
      <c r="B11" s="147" t="s">
        <v>13</v>
      </c>
      <c r="C11" s="147"/>
      <c r="D11" s="147"/>
      <c r="E11" s="147" t="s">
        <v>14</v>
      </c>
      <c r="F11" s="147"/>
      <c r="G11" s="147"/>
      <c r="H11" s="147" t="s">
        <v>13</v>
      </c>
      <c r="I11" s="147"/>
      <c r="J11" s="147"/>
      <c r="K11" s="147" t="s">
        <v>14</v>
      </c>
      <c r="L11" s="147"/>
      <c r="M11" s="147"/>
    </row>
    <row r="12" spans="1:13" ht="38.25" x14ac:dyDescent="0.2">
      <c r="A12" s="149"/>
      <c r="B12" s="48" t="s">
        <v>7</v>
      </c>
      <c r="C12" s="49" t="s">
        <v>6</v>
      </c>
      <c r="D12" s="48" t="s">
        <v>47</v>
      </c>
      <c r="E12" s="48" t="s">
        <v>7</v>
      </c>
      <c r="F12" s="49" t="s">
        <v>6</v>
      </c>
      <c r="G12" s="48" t="s">
        <v>47</v>
      </c>
      <c r="H12" s="48" t="s">
        <v>7</v>
      </c>
      <c r="I12" s="49" t="s">
        <v>6</v>
      </c>
      <c r="J12" s="48" t="s">
        <v>10</v>
      </c>
      <c r="K12" s="48" t="s">
        <v>7</v>
      </c>
      <c r="L12" s="49" t="s">
        <v>6</v>
      </c>
      <c r="M12" s="48" t="s">
        <v>10</v>
      </c>
    </row>
    <row r="13" spans="1:13" x14ac:dyDescent="0.2">
      <c r="A13" s="48">
        <v>1</v>
      </c>
      <c r="B13" s="34">
        <v>2</v>
      </c>
      <c r="C13" s="48">
        <v>3</v>
      </c>
      <c r="D13" s="34">
        <v>4</v>
      </c>
      <c r="E13" s="48">
        <v>5</v>
      </c>
      <c r="F13" s="34">
        <v>6</v>
      </c>
      <c r="G13" s="48">
        <v>7</v>
      </c>
      <c r="H13" s="34">
        <v>8</v>
      </c>
      <c r="I13" s="48">
        <v>9</v>
      </c>
      <c r="J13" s="34">
        <v>10</v>
      </c>
      <c r="K13" s="48">
        <v>11</v>
      </c>
      <c r="L13" s="34">
        <v>12</v>
      </c>
      <c r="M13" s="48">
        <v>13</v>
      </c>
    </row>
    <row r="14" spans="1:13" x14ac:dyDescent="0.2">
      <c r="A14" s="48">
        <v>0</v>
      </c>
      <c r="B14" s="33"/>
      <c r="C14" s="33"/>
      <c r="D14" s="72"/>
      <c r="E14" s="51"/>
      <c r="F14" s="51"/>
      <c r="G14" s="72"/>
      <c r="H14" s="51"/>
      <c r="I14" s="33"/>
      <c r="J14" s="72"/>
      <c r="K14" s="51"/>
      <c r="L14" s="33"/>
      <c r="M14" s="72"/>
    </row>
    <row r="15" spans="1:13" x14ac:dyDescent="0.2">
      <c r="A15" s="34">
        <v>1</v>
      </c>
      <c r="B15" s="33"/>
      <c r="C15" s="33"/>
      <c r="D15" s="73">
        <v>79.92</v>
      </c>
      <c r="E15" s="51"/>
      <c r="F15" s="74"/>
      <c r="G15" s="73">
        <v>90</v>
      </c>
      <c r="H15" s="51"/>
      <c r="I15" s="74"/>
      <c r="J15" s="73">
        <v>25.919999999999998</v>
      </c>
      <c r="K15" s="51"/>
      <c r="L15" s="74"/>
      <c r="M15" s="73">
        <v>39.659999999999997</v>
      </c>
    </row>
    <row r="16" spans="1:13" x14ac:dyDescent="0.2">
      <c r="A16" s="48">
        <v>2</v>
      </c>
      <c r="B16" s="33"/>
      <c r="C16" s="33"/>
      <c r="D16" s="73">
        <v>73.2</v>
      </c>
      <c r="E16" s="51"/>
      <c r="F16" s="74"/>
      <c r="G16" s="73">
        <v>80.22</v>
      </c>
      <c r="H16" s="51"/>
      <c r="I16" s="74"/>
      <c r="J16" s="73">
        <v>26.88</v>
      </c>
      <c r="K16" s="51"/>
      <c r="L16" s="74"/>
      <c r="M16" s="73">
        <v>38.519999999999996</v>
      </c>
    </row>
    <row r="17" spans="1:13" x14ac:dyDescent="0.2">
      <c r="A17" s="34">
        <v>3</v>
      </c>
      <c r="B17" s="51"/>
      <c r="C17" s="33"/>
      <c r="D17" s="73">
        <v>70.56</v>
      </c>
      <c r="E17" s="51"/>
      <c r="F17" s="74"/>
      <c r="G17" s="73">
        <v>75.599999999999994</v>
      </c>
      <c r="H17" s="51"/>
      <c r="I17" s="74"/>
      <c r="J17" s="73">
        <v>27.36</v>
      </c>
      <c r="K17" s="51"/>
      <c r="L17" s="74"/>
      <c r="M17" s="73">
        <v>37.680000000000007</v>
      </c>
    </row>
    <row r="18" spans="1:13" x14ac:dyDescent="0.2">
      <c r="A18" s="48">
        <v>4</v>
      </c>
      <c r="B18" s="33"/>
      <c r="C18" s="33"/>
      <c r="D18" s="73">
        <v>68.16</v>
      </c>
      <c r="E18" s="51"/>
      <c r="F18" s="74"/>
      <c r="G18" s="73">
        <v>73.02</v>
      </c>
      <c r="H18" s="51"/>
      <c r="I18" s="74"/>
      <c r="J18" s="73">
        <v>26.4</v>
      </c>
      <c r="K18" s="51"/>
      <c r="L18" s="74"/>
      <c r="M18" s="73">
        <v>37.86</v>
      </c>
    </row>
    <row r="19" spans="1:13" x14ac:dyDescent="0.2">
      <c r="A19" s="34">
        <v>5</v>
      </c>
      <c r="B19" s="51"/>
      <c r="C19" s="33"/>
      <c r="D19" s="73">
        <v>68.400000000000006</v>
      </c>
      <c r="E19" s="51"/>
      <c r="F19" s="74"/>
      <c r="G19" s="73">
        <v>72.12</v>
      </c>
      <c r="H19" s="51"/>
      <c r="I19" s="74"/>
      <c r="J19" s="73">
        <v>26.52</v>
      </c>
      <c r="K19" s="51"/>
      <c r="L19" s="74"/>
      <c r="M19" s="73">
        <v>37.14</v>
      </c>
    </row>
    <row r="20" spans="1:13" x14ac:dyDescent="0.2">
      <c r="A20" s="48">
        <v>6</v>
      </c>
      <c r="B20" s="33"/>
      <c r="C20" s="33"/>
      <c r="D20" s="73">
        <v>75.960000000000008</v>
      </c>
      <c r="E20" s="51"/>
      <c r="F20" s="74"/>
      <c r="G20" s="73">
        <v>77.64</v>
      </c>
      <c r="H20" s="51"/>
      <c r="I20" s="74"/>
      <c r="J20" s="73">
        <v>27.6</v>
      </c>
      <c r="K20" s="51"/>
      <c r="L20" s="74"/>
      <c r="M20" s="73">
        <v>37.32</v>
      </c>
    </row>
    <row r="21" spans="1:13" x14ac:dyDescent="0.2">
      <c r="A21" s="34">
        <v>7</v>
      </c>
      <c r="B21" s="33"/>
      <c r="C21" s="33"/>
      <c r="D21" s="73">
        <v>95.039999999999992</v>
      </c>
      <c r="E21" s="51"/>
      <c r="F21" s="74"/>
      <c r="G21" s="73">
        <v>112.08000000000001</v>
      </c>
      <c r="H21" s="51"/>
      <c r="I21" s="74"/>
      <c r="J21" s="73">
        <v>26.759999999999998</v>
      </c>
      <c r="K21" s="51"/>
      <c r="L21" s="74"/>
      <c r="M21" s="73">
        <v>36.6</v>
      </c>
    </row>
    <row r="22" spans="1:13" x14ac:dyDescent="0.2">
      <c r="A22" s="48">
        <v>8</v>
      </c>
      <c r="B22" s="33"/>
      <c r="C22" s="33"/>
      <c r="D22" s="73">
        <v>110.4</v>
      </c>
      <c r="E22" s="51"/>
      <c r="F22" s="74"/>
      <c r="G22" s="73">
        <v>137.51999999999998</v>
      </c>
      <c r="H22" s="51"/>
      <c r="I22" s="74"/>
      <c r="J22" s="73">
        <v>29.279999999999998</v>
      </c>
      <c r="K22" s="51"/>
      <c r="L22" s="74"/>
      <c r="M22" s="73">
        <v>37.319999999999993</v>
      </c>
    </row>
    <row r="23" spans="1:13" x14ac:dyDescent="0.2">
      <c r="A23" s="34">
        <v>9</v>
      </c>
      <c r="B23" s="51"/>
      <c r="C23" s="33"/>
      <c r="D23" s="73">
        <v>131.52000000000001</v>
      </c>
      <c r="E23" s="51"/>
      <c r="F23" s="74"/>
      <c r="G23" s="73">
        <v>151.32</v>
      </c>
      <c r="H23" s="51"/>
      <c r="I23" s="74"/>
      <c r="J23" s="73">
        <v>38.519999999999996</v>
      </c>
      <c r="K23" s="51"/>
      <c r="L23" s="74"/>
      <c r="M23" s="73">
        <v>39.42</v>
      </c>
    </row>
    <row r="24" spans="1:13" x14ac:dyDescent="0.2">
      <c r="A24" s="48">
        <v>10</v>
      </c>
      <c r="B24" s="33"/>
      <c r="C24" s="75"/>
      <c r="D24" s="73">
        <v>145.44</v>
      </c>
      <c r="E24" s="76"/>
      <c r="F24" s="74"/>
      <c r="G24" s="73">
        <v>161.57999999999998</v>
      </c>
      <c r="H24" s="51"/>
      <c r="I24" s="74"/>
      <c r="J24" s="73">
        <v>44.16</v>
      </c>
      <c r="K24" s="51"/>
      <c r="L24" s="74"/>
      <c r="M24" s="73">
        <v>40.86</v>
      </c>
    </row>
    <row r="25" spans="1:13" x14ac:dyDescent="0.2">
      <c r="A25" s="34">
        <v>11</v>
      </c>
      <c r="B25" s="33"/>
      <c r="C25" s="33"/>
      <c r="D25" s="73">
        <v>150.95999999999998</v>
      </c>
      <c r="E25" s="51"/>
      <c r="F25" s="74"/>
      <c r="G25" s="73">
        <v>175.38</v>
      </c>
      <c r="H25" s="51"/>
      <c r="I25" s="74"/>
      <c r="J25" s="73">
        <v>51</v>
      </c>
      <c r="K25" s="51"/>
      <c r="L25" s="74"/>
      <c r="M25" s="73">
        <v>47.04</v>
      </c>
    </row>
    <row r="26" spans="1:13" x14ac:dyDescent="0.2">
      <c r="A26" s="48">
        <v>12</v>
      </c>
      <c r="B26" s="33"/>
      <c r="C26" s="33"/>
      <c r="D26" s="73">
        <v>149.28</v>
      </c>
      <c r="E26" s="51"/>
      <c r="F26" s="74"/>
      <c r="G26" s="73">
        <v>146.88</v>
      </c>
      <c r="H26" s="51"/>
      <c r="I26" s="74"/>
      <c r="J26" s="73">
        <v>52.56</v>
      </c>
      <c r="K26" s="51"/>
      <c r="L26" s="74"/>
      <c r="M26" s="73">
        <v>46.08</v>
      </c>
    </row>
    <row r="27" spans="1:13" x14ac:dyDescent="0.2">
      <c r="A27" s="34">
        <v>13</v>
      </c>
      <c r="B27" s="33"/>
      <c r="C27" s="33"/>
      <c r="D27" s="73">
        <v>149.88</v>
      </c>
      <c r="E27" s="51"/>
      <c r="F27" s="74"/>
      <c r="G27" s="73">
        <v>154.44</v>
      </c>
      <c r="H27" s="51"/>
      <c r="I27" s="74"/>
      <c r="J27" s="73">
        <v>53.64</v>
      </c>
      <c r="K27" s="51"/>
      <c r="L27" s="74"/>
      <c r="M27" s="73">
        <v>46.62</v>
      </c>
    </row>
    <row r="28" spans="1:13" x14ac:dyDescent="0.2">
      <c r="A28" s="48">
        <v>14</v>
      </c>
      <c r="B28" s="33"/>
      <c r="C28" s="33"/>
      <c r="D28" s="73">
        <v>147</v>
      </c>
      <c r="E28" s="51"/>
      <c r="F28" s="51"/>
      <c r="G28" s="73">
        <v>143.33999999999997</v>
      </c>
      <c r="H28" s="51"/>
      <c r="I28" s="51"/>
      <c r="J28" s="73">
        <v>51.239999999999995</v>
      </c>
      <c r="K28" s="51"/>
      <c r="L28" s="51"/>
      <c r="M28" s="73">
        <v>44.28</v>
      </c>
    </row>
    <row r="29" spans="1:13" x14ac:dyDescent="0.2">
      <c r="A29" s="34">
        <v>15</v>
      </c>
      <c r="B29" s="33"/>
      <c r="C29" s="33"/>
      <c r="D29" s="73">
        <v>144.6</v>
      </c>
      <c r="E29" s="51"/>
      <c r="F29" s="74"/>
      <c r="G29" s="73">
        <v>140.27999999999997</v>
      </c>
      <c r="H29" s="51"/>
      <c r="I29" s="74"/>
      <c r="J29" s="73">
        <v>46.92</v>
      </c>
      <c r="K29" s="51"/>
      <c r="L29" s="74"/>
      <c r="M29" s="73">
        <v>44.459999999999994</v>
      </c>
    </row>
    <row r="30" spans="1:13" x14ac:dyDescent="0.2">
      <c r="A30" s="48">
        <v>16</v>
      </c>
      <c r="B30" s="51"/>
      <c r="C30" s="33"/>
      <c r="D30" s="73">
        <v>151.68</v>
      </c>
      <c r="E30" s="51"/>
      <c r="F30" s="74"/>
      <c r="G30" s="73">
        <v>147</v>
      </c>
      <c r="H30" s="51"/>
      <c r="I30" s="74"/>
      <c r="J30" s="73">
        <v>43.44</v>
      </c>
      <c r="K30" s="51"/>
      <c r="L30" s="74"/>
      <c r="M30" s="73">
        <v>44.94</v>
      </c>
    </row>
    <row r="31" spans="1:13" x14ac:dyDescent="0.2">
      <c r="A31" s="34">
        <v>17</v>
      </c>
      <c r="B31" s="33"/>
      <c r="C31" s="33"/>
      <c r="D31" s="73">
        <v>167.76</v>
      </c>
      <c r="E31" s="51"/>
      <c r="F31" s="74"/>
      <c r="G31" s="73">
        <v>156.47999999999999</v>
      </c>
      <c r="H31" s="51"/>
      <c r="I31" s="74"/>
      <c r="J31" s="73">
        <v>47.04</v>
      </c>
      <c r="K31" s="51"/>
      <c r="L31" s="74"/>
      <c r="M31" s="73">
        <v>48.239999999999995</v>
      </c>
    </row>
    <row r="32" spans="1:13" x14ac:dyDescent="0.2">
      <c r="A32" s="48">
        <v>18</v>
      </c>
      <c r="B32" s="51"/>
      <c r="C32" s="33"/>
      <c r="D32" s="73">
        <v>167.51999999999998</v>
      </c>
      <c r="E32" s="51"/>
      <c r="F32" s="74"/>
      <c r="G32" s="73">
        <v>149.33999999999997</v>
      </c>
      <c r="H32" s="51"/>
      <c r="I32" s="74"/>
      <c r="J32" s="73">
        <v>42.96</v>
      </c>
      <c r="K32" s="51"/>
      <c r="L32" s="74"/>
      <c r="M32" s="73">
        <v>46.2</v>
      </c>
    </row>
    <row r="33" spans="1:13" x14ac:dyDescent="0.2">
      <c r="A33" s="34">
        <v>19</v>
      </c>
      <c r="B33" s="33"/>
      <c r="C33" s="33"/>
      <c r="D33" s="73">
        <v>162.6</v>
      </c>
      <c r="E33" s="51"/>
      <c r="F33" s="74"/>
      <c r="G33" s="73">
        <v>149.57999999999998</v>
      </c>
      <c r="H33" s="51"/>
      <c r="I33" s="74"/>
      <c r="J33" s="73">
        <v>35.040000000000006</v>
      </c>
      <c r="K33" s="51"/>
      <c r="L33" s="74"/>
      <c r="M33" s="73">
        <v>40.980000000000004</v>
      </c>
    </row>
    <row r="34" spans="1:13" x14ac:dyDescent="0.2">
      <c r="A34" s="48">
        <v>20</v>
      </c>
      <c r="B34" s="33"/>
      <c r="C34" s="33"/>
      <c r="D34" s="73">
        <v>162.6</v>
      </c>
      <c r="E34" s="51"/>
      <c r="F34" s="74"/>
      <c r="G34" s="73">
        <v>153.54000000000002</v>
      </c>
      <c r="H34" s="51"/>
      <c r="I34" s="74"/>
      <c r="J34" s="73">
        <v>33.120000000000005</v>
      </c>
      <c r="K34" s="51"/>
      <c r="L34" s="74"/>
      <c r="M34" s="73">
        <v>39.96</v>
      </c>
    </row>
    <row r="35" spans="1:13" x14ac:dyDescent="0.2">
      <c r="A35" s="34">
        <v>21</v>
      </c>
      <c r="B35" s="33"/>
      <c r="C35" s="33"/>
      <c r="D35" s="73">
        <v>159.12</v>
      </c>
      <c r="E35" s="51"/>
      <c r="F35" s="74"/>
      <c r="G35" s="73">
        <v>158.28</v>
      </c>
      <c r="H35" s="51"/>
      <c r="I35" s="74"/>
      <c r="J35" s="73">
        <v>32.879999999999995</v>
      </c>
      <c r="K35" s="51"/>
      <c r="L35" s="74"/>
      <c r="M35" s="73">
        <v>39.54</v>
      </c>
    </row>
    <row r="36" spans="1:13" x14ac:dyDescent="0.2">
      <c r="A36" s="48">
        <v>22</v>
      </c>
      <c r="B36" s="33"/>
      <c r="C36" s="33"/>
      <c r="D36" s="73">
        <v>152.51999999999998</v>
      </c>
      <c r="E36" s="51"/>
      <c r="F36" s="74"/>
      <c r="G36" s="73">
        <v>154.07999999999998</v>
      </c>
      <c r="H36" s="51"/>
      <c r="I36" s="74"/>
      <c r="J36" s="73">
        <v>32.639999999999993</v>
      </c>
      <c r="K36" s="51"/>
      <c r="L36" s="74"/>
      <c r="M36" s="73">
        <v>40.319999999999993</v>
      </c>
    </row>
    <row r="37" spans="1:13" x14ac:dyDescent="0.2">
      <c r="A37" s="34">
        <v>23</v>
      </c>
      <c r="B37" s="51"/>
      <c r="C37" s="33"/>
      <c r="D37" s="73">
        <v>126.12</v>
      </c>
      <c r="E37" s="51"/>
      <c r="F37" s="74"/>
      <c r="G37" s="73">
        <v>131.27999999999997</v>
      </c>
      <c r="H37" s="51"/>
      <c r="I37" s="74"/>
      <c r="J37" s="73">
        <v>29.880000000000003</v>
      </c>
      <c r="K37" s="51"/>
      <c r="L37" s="74"/>
      <c r="M37" s="73">
        <v>38.099999999999994</v>
      </c>
    </row>
    <row r="38" spans="1:13" ht="13.5" thickBot="1" x14ac:dyDescent="0.25">
      <c r="A38" s="48">
        <v>24</v>
      </c>
      <c r="B38" s="60"/>
      <c r="C38" s="33"/>
      <c r="D38" s="73">
        <v>102.11999999999999</v>
      </c>
      <c r="E38" s="51"/>
      <c r="F38" s="74"/>
      <c r="G38" s="73">
        <v>110.46000000000001</v>
      </c>
      <c r="H38" s="51"/>
      <c r="I38" s="74"/>
      <c r="J38" s="73">
        <v>28.56</v>
      </c>
      <c r="K38" s="51"/>
      <c r="L38" s="74"/>
      <c r="M38" s="73">
        <v>38.4</v>
      </c>
    </row>
    <row r="39" spans="1:13" ht="13.5" thickBot="1" x14ac:dyDescent="0.25">
      <c r="A39" s="77" t="s">
        <v>9</v>
      </c>
      <c r="B39" s="67"/>
      <c r="C39" s="78"/>
      <c r="D39" s="78">
        <f>SUM(D15:D38)</f>
        <v>3012.3599999999992</v>
      </c>
      <c r="E39" s="62"/>
      <c r="F39" s="64"/>
      <c r="G39" s="64">
        <f>SUM(G15:G38)</f>
        <v>3101.46</v>
      </c>
      <c r="H39" s="62"/>
      <c r="I39" s="62"/>
      <c r="J39" s="62">
        <f>SUM(J15:J38)</f>
        <v>880.31999999999994</v>
      </c>
      <c r="K39" s="62"/>
      <c r="L39" s="62"/>
      <c r="M39" s="62">
        <f>SUM(M15:M38)</f>
        <v>987.54</v>
      </c>
    </row>
    <row r="41" spans="1:13" x14ac:dyDescent="0.2">
      <c r="B41" s="54" t="s">
        <v>103</v>
      </c>
      <c r="I41" s="54" t="s">
        <v>44</v>
      </c>
    </row>
  </sheetData>
  <mergeCells count="20">
    <mergeCell ref="J3:M3"/>
    <mergeCell ref="A4:M4"/>
    <mergeCell ref="J1:M1"/>
    <mergeCell ref="J2:M2"/>
    <mergeCell ref="A1:D1"/>
    <mergeCell ref="A2:D2"/>
    <mergeCell ref="A3:D3"/>
    <mergeCell ref="A6:M6"/>
    <mergeCell ref="A7:M7"/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</mergeCells>
  <pageMargins left="0.70866141732283472" right="0.33" top="0.33" bottom="0.41" header="0.22" footer="0.31496062992125984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6"/>
  <sheetViews>
    <sheetView workbookViewId="0">
      <selection activeCell="B7" sqref="B7"/>
    </sheetView>
  </sheetViews>
  <sheetFormatPr defaultRowHeight="12.75" x14ac:dyDescent="0.2"/>
  <cols>
    <col min="1" max="1" width="9.28515625" style="54" bestFit="1" customWidth="1"/>
    <col min="2" max="2" width="11.85546875" style="54" bestFit="1" customWidth="1"/>
    <col min="3" max="3" width="9.28515625" style="54" bestFit="1" customWidth="1"/>
    <col min="4" max="4" width="14.140625" style="54" customWidth="1"/>
    <col min="5" max="5" width="10.7109375" style="54" customWidth="1"/>
    <col min="6" max="6" width="12.42578125" style="54" customWidth="1"/>
    <col min="7" max="7" width="12" style="54" customWidth="1"/>
    <col min="8" max="9" width="9.140625" style="54"/>
    <col min="10" max="11" width="15.28515625" style="54" bestFit="1" customWidth="1"/>
    <col min="12" max="16384" width="9.140625" style="54"/>
  </cols>
  <sheetData>
    <row r="1" spans="1:13" x14ac:dyDescent="0.2">
      <c r="A1" s="143" t="s">
        <v>51</v>
      </c>
      <c r="B1" s="143"/>
      <c r="C1" s="143"/>
      <c r="D1" s="143"/>
      <c r="E1" s="69"/>
      <c r="F1" s="143" t="s">
        <v>58</v>
      </c>
      <c r="G1" s="143"/>
      <c r="H1" s="143"/>
      <c r="I1" s="143"/>
    </row>
    <row r="2" spans="1:13" x14ac:dyDescent="0.2">
      <c r="A2" s="144" t="s">
        <v>74</v>
      </c>
      <c r="B2" s="144"/>
      <c r="C2" s="144"/>
      <c r="D2" s="144"/>
      <c r="F2" s="144" t="s">
        <v>24</v>
      </c>
      <c r="G2" s="144"/>
      <c r="H2" s="144"/>
      <c r="I2" s="144"/>
    </row>
    <row r="3" spans="1:13" x14ac:dyDescent="0.2">
      <c r="A3" s="143" t="s">
        <v>53</v>
      </c>
      <c r="B3" s="143"/>
      <c r="C3" s="143"/>
      <c r="D3" s="143"/>
      <c r="F3" s="145" t="s">
        <v>42</v>
      </c>
      <c r="G3" s="145"/>
      <c r="H3" s="145"/>
      <c r="I3" s="145"/>
    </row>
    <row r="4" spans="1:13" ht="15.75" x14ac:dyDescent="0.25">
      <c r="A4" s="208" t="s">
        <v>59</v>
      </c>
      <c r="B4" s="208"/>
      <c r="C4" s="208"/>
      <c r="D4" s="208"/>
      <c r="E4" s="208"/>
      <c r="F4" s="208"/>
      <c r="G4" s="208"/>
      <c r="H4" s="208"/>
      <c r="I4" s="208"/>
    </row>
    <row r="5" spans="1:13" s="7" customFormat="1" ht="39.75" customHeight="1" x14ac:dyDescent="0.25">
      <c r="A5" s="233" t="s">
        <v>55</v>
      </c>
      <c r="B5" s="233"/>
      <c r="C5" s="233"/>
      <c r="D5" s="233"/>
      <c r="E5" s="233"/>
      <c r="F5" s="233"/>
      <c r="G5" s="233"/>
      <c r="H5" s="233"/>
      <c r="I5" s="233"/>
      <c r="J5" s="227"/>
      <c r="K5" s="227"/>
      <c r="L5" s="227"/>
      <c r="M5" s="227"/>
    </row>
    <row r="6" spans="1:13" s="7" customFormat="1" ht="15" customHeight="1" x14ac:dyDescent="0.25">
      <c r="A6" s="154" t="s">
        <v>50</v>
      </c>
      <c r="B6" s="154"/>
      <c r="C6" s="154"/>
      <c r="D6" s="154"/>
      <c r="E6" s="154"/>
      <c r="F6" s="154"/>
      <c r="G6" s="154"/>
      <c r="H6" s="154"/>
      <c r="I6" s="154"/>
      <c r="J6" s="227"/>
      <c r="K6" s="227"/>
      <c r="L6" s="227"/>
      <c r="M6" s="227"/>
    </row>
    <row r="8" spans="1:13" x14ac:dyDescent="0.2">
      <c r="F8" s="71"/>
    </row>
    <row r="9" spans="1:13" x14ac:dyDescent="0.2">
      <c r="A9" s="193" t="s">
        <v>5</v>
      </c>
      <c r="B9" s="196" t="s">
        <v>3</v>
      </c>
      <c r="C9" s="197"/>
      <c r="D9" s="197"/>
      <c r="E9" s="196" t="s">
        <v>8</v>
      </c>
      <c r="F9" s="197"/>
      <c r="G9" s="197"/>
      <c r="I9" s="50"/>
      <c r="J9" s="79"/>
      <c r="K9" s="79"/>
      <c r="L9" s="50"/>
      <c r="M9" s="50"/>
    </row>
    <row r="10" spans="1:13" x14ac:dyDescent="0.2">
      <c r="A10" s="194"/>
      <c r="B10" s="198" t="s">
        <v>42</v>
      </c>
      <c r="C10" s="199"/>
      <c r="D10" s="200"/>
      <c r="E10" s="198" t="s">
        <v>42</v>
      </c>
      <c r="F10" s="199"/>
      <c r="G10" s="200"/>
      <c r="I10" s="50"/>
      <c r="J10" s="79"/>
      <c r="K10" s="79"/>
      <c r="L10" s="50"/>
      <c r="M10" s="50"/>
    </row>
    <row r="11" spans="1:13" x14ac:dyDescent="0.2">
      <c r="A11" s="194"/>
      <c r="B11" s="190" t="s">
        <v>41</v>
      </c>
      <c r="C11" s="191"/>
      <c r="D11" s="192"/>
      <c r="E11" s="190" t="s">
        <v>41</v>
      </c>
      <c r="F11" s="191"/>
      <c r="G11" s="192"/>
      <c r="I11" s="50"/>
      <c r="J11" s="79"/>
      <c r="K11" s="79"/>
      <c r="L11" s="50"/>
      <c r="M11" s="50"/>
    </row>
    <row r="12" spans="1:13" ht="38.25" x14ac:dyDescent="0.2">
      <c r="A12" s="195"/>
      <c r="B12" s="48" t="s">
        <v>7</v>
      </c>
      <c r="C12" s="49" t="s">
        <v>6</v>
      </c>
      <c r="D12" s="48" t="s">
        <v>47</v>
      </c>
      <c r="E12" s="48" t="s">
        <v>7</v>
      </c>
      <c r="F12" s="49" t="s">
        <v>6</v>
      </c>
      <c r="G12" s="48" t="s">
        <v>10</v>
      </c>
      <c r="I12" s="50"/>
      <c r="J12" s="79"/>
      <c r="K12" s="79"/>
      <c r="L12" s="50"/>
      <c r="M12" s="50"/>
    </row>
    <row r="13" spans="1:13" x14ac:dyDescent="0.2">
      <c r="A13" s="48">
        <v>1</v>
      </c>
      <c r="B13" s="34">
        <v>2</v>
      </c>
      <c r="C13" s="48">
        <v>3</v>
      </c>
      <c r="D13" s="34">
        <v>4</v>
      </c>
      <c r="E13" s="34">
        <v>8</v>
      </c>
      <c r="F13" s="48">
        <v>9</v>
      </c>
      <c r="G13" s="34">
        <v>10</v>
      </c>
      <c r="I13" s="50"/>
      <c r="J13" s="79"/>
      <c r="K13" s="79"/>
      <c r="L13" s="50"/>
      <c r="M13" s="50"/>
    </row>
    <row r="14" spans="1:13" x14ac:dyDescent="0.2">
      <c r="A14" s="48">
        <v>0</v>
      </c>
      <c r="B14" s="52">
        <v>113934.844</v>
      </c>
      <c r="C14" s="50"/>
      <c r="D14" s="48"/>
      <c r="E14" s="33"/>
      <c r="F14" s="33"/>
      <c r="G14" s="33"/>
      <c r="I14" s="50"/>
      <c r="J14" s="79"/>
      <c r="K14" s="79"/>
      <c r="L14" s="50"/>
      <c r="M14" s="50"/>
    </row>
    <row r="15" spans="1:13" x14ac:dyDescent="0.2">
      <c r="A15" s="34">
        <v>1</v>
      </c>
      <c r="B15" s="80"/>
      <c r="C15" s="80"/>
      <c r="D15" s="32">
        <v>17.183</v>
      </c>
      <c r="E15" s="33"/>
      <c r="F15" s="33"/>
      <c r="G15" s="32">
        <v>0</v>
      </c>
      <c r="I15" s="50"/>
      <c r="J15" s="79"/>
      <c r="K15" s="79"/>
      <c r="L15" s="50"/>
      <c r="M15" s="50"/>
    </row>
    <row r="16" spans="1:13" x14ac:dyDescent="0.2">
      <c r="A16" s="48">
        <v>2</v>
      </c>
      <c r="B16" s="80"/>
      <c r="C16" s="80"/>
      <c r="D16" s="32">
        <v>17.248000000000001</v>
      </c>
      <c r="E16" s="33"/>
      <c r="F16" s="33"/>
      <c r="G16" s="32">
        <v>0</v>
      </c>
      <c r="I16" s="50"/>
      <c r="J16" s="79"/>
      <c r="K16" s="79"/>
      <c r="L16" s="50"/>
      <c r="M16" s="50"/>
    </row>
    <row r="17" spans="1:13" x14ac:dyDescent="0.2">
      <c r="A17" s="34">
        <v>3</v>
      </c>
      <c r="B17" s="80"/>
      <c r="C17" s="80"/>
      <c r="D17" s="32">
        <v>16.895</v>
      </c>
      <c r="E17" s="33"/>
      <c r="F17" s="81"/>
      <c r="G17" s="32">
        <v>0</v>
      </c>
      <c r="I17" s="50"/>
      <c r="J17" s="79"/>
      <c r="K17" s="79"/>
      <c r="L17" s="50"/>
      <c r="M17" s="50"/>
    </row>
    <row r="18" spans="1:13" x14ac:dyDescent="0.2">
      <c r="A18" s="48">
        <v>4</v>
      </c>
      <c r="B18" s="80"/>
      <c r="C18" s="80"/>
      <c r="D18" s="32">
        <v>17.413</v>
      </c>
      <c r="E18" s="33"/>
      <c r="F18" s="33"/>
      <c r="G18" s="32">
        <v>0</v>
      </c>
      <c r="I18" s="50"/>
      <c r="J18" s="79"/>
      <c r="K18" s="79"/>
      <c r="L18" s="50"/>
      <c r="M18" s="50"/>
    </row>
    <row r="19" spans="1:13" x14ac:dyDescent="0.2">
      <c r="A19" s="34">
        <v>5</v>
      </c>
      <c r="B19" s="80"/>
      <c r="C19" s="80"/>
      <c r="D19" s="32">
        <v>17.584</v>
      </c>
      <c r="E19" s="33"/>
      <c r="F19" s="33"/>
      <c r="G19" s="32">
        <v>0</v>
      </c>
      <c r="I19" s="50"/>
      <c r="J19" s="79"/>
      <c r="K19" s="79"/>
      <c r="L19" s="50"/>
      <c r="M19" s="50"/>
    </row>
    <row r="20" spans="1:13" x14ac:dyDescent="0.2">
      <c r="A20" s="48">
        <v>6</v>
      </c>
      <c r="B20" s="80"/>
      <c r="C20" s="80"/>
      <c r="D20" s="32">
        <v>17.335000000000001</v>
      </c>
      <c r="E20" s="33"/>
      <c r="F20" s="33"/>
      <c r="G20" s="32">
        <v>0</v>
      </c>
      <c r="I20" s="50"/>
      <c r="J20" s="79"/>
      <c r="K20" s="79"/>
      <c r="L20" s="50"/>
      <c r="M20" s="50"/>
    </row>
    <row r="21" spans="1:13" x14ac:dyDescent="0.2">
      <c r="A21" s="34">
        <v>7</v>
      </c>
      <c r="B21" s="80"/>
      <c r="C21" s="80"/>
      <c r="D21" s="32">
        <v>17.442</v>
      </c>
      <c r="E21" s="33"/>
      <c r="F21" s="33"/>
      <c r="G21" s="32">
        <v>0</v>
      </c>
      <c r="I21" s="50"/>
      <c r="J21" s="79"/>
      <c r="K21" s="79"/>
      <c r="L21" s="50"/>
      <c r="M21" s="50"/>
    </row>
    <row r="22" spans="1:13" x14ac:dyDescent="0.2">
      <c r="A22" s="48">
        <v>8</v>
      </c>
      <c r="B22" s="80"/>
      <c r="C22" s="80"/>
      <c r="D22" s="32">
        <v>17.513000000000002</v>
      </c>
      <c r="E22" s="33"/>
      <c r="F22" s="33"/>
      <c r="G22" s="32">
        <v>0</v>
      </c>
      <c r="I22" s="50"/>
      <c r="J22" s="79"/>
      <c r="K22" s="79"/>
      <c r="L22" s="50"/>
      <c r="M22" s="50"/>
    </row>
    <row r="23" spans="1:13" x14ac:dyDescent="0.2">
      <c r="A23" s="34">
        <v>9</v>
      </c>
      <c r="B23" s="80"/>
      <c r="C23" s="80"/>
      <c r="D23" s="32">
        <v>17.419</v>
      </c>
      <c r="E23" s="33"/>
      <c r="F23" s="33"/>
      <c r="G23" s="32">
        <v>0</v>
      </c>
      <c r="I23" s="50"/>
      <c r="J23" s="79"/>
      <c r="K23" s="79"/>
      <c r="L23" s="50"/>
      <c r="M23" s="50"/>
    </row>
    <row r="24" spans="1:13" x14ac:dyDescent="0.2">
      <c r="A24" s="48">
        <v>10</v>
      </c>
      <c r="B24" s="80"/>
      <c r="C24" s="80"/>
      <c r="D24" s="32">
        <v>17.838000000000001</v>
      </c>
      <c r="E24" s="33"/>
      <c r="F24" s="33"/>
      <c r="G24" s="32">
        <v>0</v>
      </c>
      <c r="I24" s="50"/>
      <c r="J24" s="79"/>
      <c r="K24" s="79"/>
      <c r="L24" s="50"/>
      <c r="M24" s="50"/>
    </row>
    <row r="25" spans="1:13" x14ac:dyDescent="0.2">
      <c r="A25" s="34">
        <v>11</v>
      </c>
      <c r="B25" s="80"/>
      <c r="C25" s="80"/>
      <c r="D25" s="32">
        <v>17.757999999999999</v>
      </c>
      <c r="E25" s="33"/>
      <c r="F25" s="33"/>
      <c r="G25" s="32">
        <v>0</v>
      </c>
      <c r="I25" s="50"/>
      <c r="J25" s="79"/>
      <c r="K25" s="79"/>
      <c r="L25" s="50"/>
      <c r="M25" s="50"/>
    </row>
    <row r="26" spans="1:13" x14ac:dyDescent="0.2">
      <c r="A26" s="48">
        <v>12</v>
      </c>
      <c r="B26" s="80"/>
      <c r="C26" s="80"/>
      <c r="D26" s="32">
        <v>17.896999999999998</v>
      </c>
      <c r="E26" s="33"/>
      <c r="F26" s="33"/>
      <c r="G26" s="32">
        <v>0</v>
      </c>
      <c r="I26" s="50"/>
      <c r="J26" s="79"/>
      <c r="K26" s="79"/>
      <c r="L26" s="50"/>
      <c r="M26" s="50"/>
    </row>
    <row r="27" spans="1:13" x14ac:dyDescent="0.2">
      <c r="A27" s="34">
        <v>13</v>
      </c>
      <c r="B27" s="80"/>
      <c r="C27" s="80"/>
      <c r="D27" s="32">
        <v>17.84</v>
      </c>
      <c r="E27" s="33"/>
      <c r="F27" s="33"/>
      <c r="G27" s="32">
        <v>0</v>
      </c>
      <c r="I27" s="50"/>
      <c r="J27" s="79"/>
      <c r="K27" s="79"/>
      <c r="L27" s="50"/>
      <c r="M27" s="50"/>
    </row>
    <row r="28" spans="1:13" x14ac:dyDescent="0.2">
      <c r="A28" s="48">
        <v>14</v>
      </c>
      <c r="B28" s="80"/>
      <c r="C28" s="82"/>
      <c r="D28" s="32">
        <v>17.704999999999998</v>
      </c>
      <c r="E28" s="33"/>
      <c r="F28" s="33"/>
      <c r="G28" s="32">
        <v>0</v>
      </c>
      <c r="I28" s="50"/>
      <c r="J28" s="79"/>
      <c r="K28" s="79"/>
      <c r="L28" s="50"/>
      <c r="M28" s="50"/>
    </row>
    <row r="29" spans="1:13" x14ac:dyDescent="0.2">
      <c r="A29" s="34">
        <v>15</v>
      </c>
      <c r="B29" s="80"/>
      <c r="C29" s="80"/>
      <c r="D29" s="32">
        <v>18.238</v>
      </c>
      <c r="E29" s="33"/>
      <c r="F29" s="33"/>
      <c r="G29" s="32">
        <v>0</v>
      </c>
      <c r="I29" s="50"/>
      <c r="J29" s="79"/>
      <c r="K29" s="79"/>
      <c r="L29" s="50"/>
      <c r="M29" s="50"/>
    </row>
    <row r="30" spans="1:13" x14ac:dyDescent="0.2">
      <c r="A30" s="48">
        <v>16</v>
      </c>
      <c r="B30" s="80"/>
      <c r="C30" s="80"/>
      <c r="D30" s="32">
        <v>17.829999999999998</v>
      </c>
      <c r="E30" s="33"/>
      <c r="F30" s="33"/>
      <c r="G30" s="32">
        <v>0</v>
      </c>
      <c r="I30" s="50"/>
      <c r="J30" s="79"/>
      <c r="K30" s="79"/>
      <c r="L30" s="50"/>
      <c r="M30" s="50"/>
    </row>
    <row r="31" spans="1:13" x14ac:dyDescent="0.2">
      <c r="A31" s="34">
        <v>17</v>
      </c>
      <c r="B31" s="80"/>
      <c r="C31" s="80"/>
      <c r="D31" s="32">
        <v>18.143000000000001</v>
      </c>
      <c r="E31" s="33"/>
      <c r="F31" s="33"/>
      <c r="G31" s="32">
        <v>0</v>
      </c>
      <c r="I31" s="50"/>
      <c r="J31" s="79"/>
      <c r="K31" s="79"/>
      <c r="L31" s="50"/>
      <c r="M31" s="50"/>
    </row>
    <row r="32" spans="1:13" x14ac:dyDescent="0.2">
      <c r="A32" s="48">
        <v>18</v>
      </c>
      <c r="B32" s="80"/>
      <c r="C32" s="80"/>
      <c r="D32" s="32">
        <v>17.882999999999999</v>
      </c>
      <c r="E32" s="33"/>
      <c r="F32" s="33"/>
      <c r="G32" s="32">
        <v>0</v>
      </c>
      <c r="I32" s="50"/>
      <c r="J32" s="79"/>
      <c r="K32" s="79"/>
      <c r="L32" s="50"/>
      <c r="M32" s="50"/>
    </row>
    <row r="33" spans="1:13" x14ac:dyDescent="0.2">
      <c r="A33" s="34">
        <v>19</v>
      </c>
      <c r="B33" s="80"/>
      <c r="C33" s="80"/>
      <c r="D33" s="32">
        <v>18.126999999999999</v>
      </c>
      <c r="E33" s="33"/>
      <c r="F33" s="33"/>
      <c r="G33" s="32">
        <v>0</v>
      </c>
      <c r="I33" s="50"/>
      <c r="J33" s="79"/>
      <c r="K33" s="79"/>
      <c r="L33" s="50"/>
      <c r="M33" s="50"/>
    </row>
    <row r="34" spans="1:13" x14ac:dyDescent="0.2">
      <c r="A34" s="48">
        <v>20</v>
      </c>
      <c r="B34" s="80"/>
      <c r="C34" s="80"/>
      <c r="D34" s="32">
        <v>17.795999999999999</v>
      </c>
      <c r="E34" s="33"/>
      <c r="F34" s="33"/>
      <c r="G34" s="32">
        <v>0</v>
      </c>
      <c r="I34" s="50"/>
      <c r="J34" s="79"/>
      <c r="K34" s="79"/>
      <c r="L34" s="50"/>
      <c r="M34" s="50"/>
    </row>
    <row r="35" spans="1:13" x14ac:dyDescent="0.2">
      <c r="A35" s="34">
        <v>21</v>
      </c>
      <c r="B35" s="80"/>
      <c r="C35" s="80"/>
      <c r="D35" s="32">
        <v>18.157</v>
      </c>
      <c r="E35" s="33"/>
      <c r="F35" s="33"/>
      <c r="G35" s="32">
        <v>0</v>
      </c>
      <c r="I35" s="50"/>
      <c r="J35" s="79"/>
      <c r="K35" s="79"/>
      <c r="L35" s="50"/>
      <c r="M35" s="50"/>
    </row>
    <row r="36" spans="1:13" x14ac:dyDescent="0.2">
      <c r="A36" s="48">
        <v>22</v>
      </c>
      <c r="B36" s="80"/>
      <c r="C36" s="80"/>
      <c r="D36" s="32">
        <v>17.933</v>
      </c>
      <c r="E36" s="33"/>
      <c r="F36" s="33"/>
      <c r="G36" s="32">
        <v>0</v>
      </c>
      <c r="I36" s="50"/>
      <c r="J36" s="79"/>
      <c r="K36" s="79"/>
      <c r="L36" s="50"/>
      <c r="M36" s="50"/>
    </row>
    <row r="37" spans="1:13" x14ac:dyDescent="0.2">
      <c r="A37" s="34">
        <v>23</v>
      </c>
      <c r="B37" s="80"/>
      <c r="C37" s="80"/>
      <c r="D37" s="32">
        <v>17.780999999999999</v>
      </c>
      <c r="E37" s="33"/>
      <c r="F37" s="33"/>
      <c r="G37" s="32">
        <v>0</v>
      </c>
      <c r="I37" s="50"/>
      <c r="J37" s="79"/>
      <c r="K37" s="79"/>
      <c r="L37" s="50"/>
      <c r="M37" s="50"/>
    </row>
    <row r="38" spans="1:13" ht="13.5" thickBot="1" x14ac:dyDescent="0.25">
      <c r="A38" s="48">
        <v>24</v>
      </c>
      <c r="B38" s="54">
        <v>114359.77099999999</v>
      </c>
      <c r="C38" s="80"/>
      <c r="D38" s="32">
        <v>17.969000000000001</v>
      </c>
      <c r="E38" s="33"/>
      <c r="F38" s="33"/>
      <c r="G38" s="32">
        <v>0</v>
      </c>
      <c r="I38" s="50"/>
      <c r="J38" s="79"/>
      <c r="K38" s="79"/>
      <c r="L38" s="50"/>
      <c r="M38" s="50"/>
    </row>
    <row r="39" spans="1:13" ht="13.5" thickBot="1" x14ac:dyDescent="0.25">
      <c r="A39" s="77" t="s">
        <v>9</v>
      </c>
      <c r="B39" s="83"/>
      <c r="C39" s="83"/>
      <c r="D39" s="84">
        <f>SUM(D15:D38)</f>
        <v>424.92699999999991</v>
      </c>
      <c r="E39" s="83"/>
      <c r="F39" s="83"/>
      <c r="G39" s="83">
        <v>0</v>
      </c>
      <c r="I39" s="50"/>
      <c r="J39" s="79"/>
      <c r="K39" s="79"/>
      <c r="L39" s="50"/>
      <c r="M39" s="50"/>
    </row>
    <row r="40" spans="1:13" x14ac:dyDescent="0.2">
      <c r="I40" s="50"/>
      <c r="J40" s="79"/>
      <c r="K40" s="79"/>
      <c r="L40" s="50"/>
      <c r="M40" s="50"/>
    </row>
    <row r="41" spans="1:13" x14ac:dyDescent="0.2">
      <c r="B41" s="54" t="s">
        <v>103</v>
      </c>
      <c r="F41" s="54" t="s">
        <v>44</v>
      </c>
      <c r="I41" s="50"/>
      <c r="J41" s="79"/>
      <c r="K41" s="79"/>
      <c r="L41" s="50"/>
      <c r="M41" s="50"/>
    </row>
    <row r="42" spans="1:13" x14ac:dyDescent="0.2">
      <c r="I42" s="50"/>
      <c r="J42" s="79"/>
      <c r="K42" s="79"/>
      <c r="L42" s="50"/>
      <c r="M42" s="50"/>
    </row>
    <row r="43" spans="1:13" x14ac:dyDescent="0.2">
      <c r="I43" s="50"/>
      <c r="J43" s="79"/>
      <c r="K43" s="79"/>
      <c r="L43" s="50"/>
      <c r="M43" s="50"/>
    </row>
    <row r="44" spans="1:13" x14ac:dyDescent="0.2">
      <c r="I44" s="50"/>
      <c r="J44" s="79"/>
      <c r="K44" s="79"/>
      <c r="L44" s="50"/>
      <c r="M44" s="50"/>
    </row>
    <row r="45" spans="1:13" x14ac:dyDescent="0.2">
      <c r="I45" s="50"/>
      <c r="J45" s="79"/>
      <c r="K45" s="79"/>
      <c r="L45" s="50"/>
      <c r="M45" s="50"/>
    </row>
    <row r="46" spans="1:13" x14ac:dyDescent="0.2">
      <c r="I46" s="50"/>
      <c r="J46" s="79"/>
      <c r="K46" s="79"/>
      <c r="L46" s="50"/>
      <c r="M46" s="50"/>
    </row>
    <row r="47" spans="1:13" x14ac:dyDescent="0.2">
      <c r="I47" s="50"/>
      <c r="J47" s="79"/>
      <c r="K47" s="79"/>
      <c r="L47" s="50"/>
      <c r="M47" s="50"/>
    </row>
    <row r="48" spans="1:13" x14ac:dyDescent="0.2">
      <c r="I48" s="50"/>
      <c r="J48" s="79"/>
      <c r="K48" s="79"/>
      <c r="L48" s="50"/>
      <c r="M48" s="50"/>
    </row>
    <row r="49" spans="9:13" x14ac:dyDescent="0.2">
      <c r="I49" s="50"/>
      <c r="J49" s="79"/>
      <c r="K49" s="79"/>
      <c r="L49" s="50"/>
      <c r="M49" s="50"/>
    </row>
    <row r="50" spans="9:13" x14ac:dyDescent="0.2">
      <c r="I50" s="50"/>
      <c r="J50" s="79"/>
      <c r="K50" s="79"/>
      <c r="L50" s="50"/>
      <c r="M50" s="50"/>
    </row>
    <row r="51" spans="9:13" x14ac:dyDescent="0.2">
      <c r="I51" s="50"/>
      <c r="J51" s="79"/>
      <c r="K51" s="79"/>
      <c r="L51" s="50"/>
      <c r="M51" s="50"/>
    </row>
    <row r="52" spans="9:13" x14ac:dyDescent="0.2">
      <c r="I52" s="50"/>
      <c r="J52" s="79"/>
      <c r="K52" s="79"/>
      <c r="L52" s="50"/>
      <c r="M52" s="50"/>
    </row>
    <row r="53" spans="9:13" x14ac:dyDescent="0.2">
      <c r="I53" s="50"/>
      <c r="J53" s="79"/>
      <c r="K53" s="79"/>
      <c r="L53" s="50"/>
      <c r="M53" s="50"/>
    </row>
    <row r="54" spans="9:13" x14ac:dyDescent="0.2">
      <c r="I54" s="50"/>
      <c r="J54" s="79"/>
      <c r="K54" s="79"/>
      <c r="L54" s="50"/>
      <c r="M54" s="50"/>
    </row>
    <row r="55" spans="9:13" x14ac:dyDescent="0.2">
      <c r="I55" s="50"/>
      <c r="J55" s="79"/>
      <c r="K55" s="79"/>
      <c r="L55" s="50"/>
      <c r="M55" s="50"/>
    </row>
    <row r="56" spans="9:13" x14ac:dyDescent="0.2">
      <c r="I56" s="50"/>
      <c r="J56" s="79"/>
      <c r="K56" s="79"/>
      <c r="L56" s="50"/>
      <c r="M56" s="50"/>
    </row>
  </sheetData>
  <mergeCells count="16">
    <mergeCell ref="F3:I3"/>
    <mergeCell ref="A4:I4"/>
    <mergeCell ref="A5:I5"/>
    <mergeCell ref="A6:I6"/>
    <mergeCell ref="F1:I1"/>
    <mergeCell ref="F2:I2"/>
    <mergeCell ref="A1:D1"/>
    <mergeCell ref="A3:D3"/>
    <mergeCell ref="A2:D2"/>
    <mergeCell ref="A9:A12"/>
    <mergeCell ref="B9:D9"/>
    <mergeCell ref="E9:G9"/>
    <mergeCell ref="B10:D10"/>
    <mergeCell ref="E10:G10"/>
    <mergeCell ref="B11:D11"/>
    <mergeCell ref="E11:G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7"/>
  <sheetViews>
    <sheetView workbookViewId="0">
      <selection activeCell="K26" sqref="K26"/>
    </sheetView>
  </sheetViews>
  <sheetFormatPr defaultColWidth="13.42578125" defaultRowHeight="15" x14ac:dyDescent="0.25"/>
  <cols>
    <col min="1" max="1" width="7.42578125" style="9" customWidth="1"/>
    <col min="2" max="2" width="14.5703125" style="9" customWidth="1"/>
    <col min="3" max="3" width="14.7109375" style="9" customWidth="1"/>
    <col min="4" max="4" width="14.42578125" style="9" customWidth="1"/>
    <col min="5" max="6" width="14.28515625" style="9" customWidth="1"/>
    <col min="7" max="7" width="18.28515625" style="9" customWidth="1"/>
    <col min="8" max="16384" width="13.42578125" style="9"/>
  </cols>
  <sheetData>
    <row r="1" spans="1:7" ht="13.5" customHeight="1" x14ac:dyDescent="0.25">
      <c r="F1" s="7"/>
    </row>
    <row r="2" spans="1:7" x14ac:dyDescent="0.25">
      <c r="D2" s="12" t="s">
        <v>19</v>
      </c>
    </row>
    <row r="3" spans="1:7" x14ac:dyDescent="0.25">
      <c r="D3" s="12" t="s">
        <v>49</v>
      </c>
    </row>
    <row r="4" spans="1:7" x14ac:dyDescent="0.25">
      <c r="D4" s="13" t="s">
        <v>20</v>
      </c>
    </row>
    <row r="5" spans="1:7" x14ac:dyDescent="0.25">
      <c r="D5" s="12" t="s">
        <v>75</v>
      </c>
    </row>
    <row r="6" spans="1:7" ht="15.75" customHeight="1" x14ac:dyDescent="0.25">
      <c r="A6" s="209" t="s">
        <v>5</v>
      </c>
      <c r="B6" s="212"/>
      <c r="C6" s="213"/>
      <c r="D6" s="213"/>
      <c r="E6" s="213"/>
      <c r="F6" s="213"/>
      <c r="G6" s="214"/>
    </row>
    <row r="7" spans="1:7" x14ac:dyDescent="0.25">
      <c r="A7" s="210"/>
      <c r="B7" s="215" t="s">
        <v>3</v>
      </c>
      <c r="C7" s="216"/>
      <c r="D7" s="217"/>
      <c r="E7" s="215" t="s">
        <v>8</v>
      </c>
      <c r="F7" s="216"/>
      <c r="G7" s="217"/>
    </row>
    <row r="8" spans="1:7" x14ac:dyDescent="0.25">
      <c r="A8" s="210"/>
      <c r="B8" s="218"/>
      <c r="C8" s="219"/>
      <c r="D8" s="220"/>
      <c r="E8" s="218"/>
      <c r="F8" s="219"/>
      <c r="G8" s="220"/>
    </row>
    <row r="9" spans="1:7" ht="105" x14ac:dyDescent="0.25">
      <c r="A9" s="211"/>
      <c r="B9" s="11" t="s">
        <v>21</v>
      </c>
      <c r="C9" s="11" t="s">
        <v>22</v>
      </c>
      <c r="D9" s="30" t="s">
        <v>102</v>
      </c>
      <c r="E9" s="11" t="s">
        <v>21</v>
      </c>
      <c r="F9" s="11" t="s">
        <v>22</v>
      </c>
      <c r="G9" s="30" t="s">
        <v>101</v>
      </c>
    </row>
    <row r="10" spans="1:7" x14ac:dyDescent="0.2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</row>
    <row r="11" spans="1:7" x14ac:dyDescent="0.25">
      <c r="A11" s="21">
        <v>1</v>
      </c>
      <c r="B11" s="24">
        <f>'ПС Вологда-Южная'!D15+'ПС Вологда-Южная'!G15+'ТП-430'!J15+'ТП-430'!D15+'ТП-430'!G15+'ТП-430'!J15+'ТП-809'!D15+'ТП-809'!G15+'РП-44'!D15+'РП-44'!G15+'ТП-682'!D15+'ТП-682'!G15</f>
        <v>1108.3799999999999</v>
      </c>
      <c r="C11" s="24">
        <f>'ТП-2 (ООО "Русская баня")'!D15+'КТП-Ягодная (ООО "Вологдастрой)'!D15+'КТП-Ягодная (ООО "Вологдастрой)'!G15+'ТП-430 ("Славянский хлеб")'!D15+'ТП-430 ("Славянский хлеб")'!G15+'ТП-430 ("Славянский хлеб")'!J15-'ТП-430 ("Славянский хлеб")'!M15+'КТП-902'!D15+'КТП-902'!G15+'КТП-903'!D15+'КТП-903'!G15+'ТП-809 (2)'!D15+'ТП-809 (2)'!G15+'ТП-682 (2)'!D15+'ТП-682 (2)'!G15+'РТП-25 (АО ВОЭК)'!D15+'РТП-25 (АО ВОЭК)'!G15+'ТП-Котельная (ООО Теплоэнергия)'!D15</f>
        <v>739.14400000000001</v>
      </c>
      <c r="D11" s="24">
        <f>B11-C11</f>
        <v>369.23599999999988</v>
      </c>
      <c r="E11" s="24">
        <f>'ПС Вологда-Южная'!M15+'ПС Вологда-Южная'!P15+'ПС Вологда-Южная'!S15+'ТП-430'!M15+'ТП-430'!P15+'ТП-430'!S15+'ТП-809'!J15+'ТП-809'!M15+'РП-44'!J15+'РП-44'!M15+'ТП-682'!J15+'ТП-682'!M15</f>
        <v>371.3</v>
      </c>
      <c r="F11" s="24">
        <f>'ТП-2 (ООО "Русская баня")'!G15+'КТП-Ягодная (ООО "Вологдастрой)'!J15+'КТП-Ягодная (ООО "Вологдастрой)'!M15+'ТП-430 ("Славянский хлеб")'!P15+'ТП-430 ("Славянский хлеб")'!S15+'ТП-430 ("Славянский хлеб")'!V15-'ТП-430 ("Славянский хлеб")'!Y15+'КТП-902'!J15+'КТП-902'!M15+'КТП-903'!J15+'КТП-903'!M15+'ТП-809 (2)'!J15+'ТП-809 (2)'!M15+'ТП-682 (2)'!J15+'ТП-682 (2)'!M15+'РТП-25 (АО ВОЭК)'!J15+'РТП-25 (АО ВОЭК)'!M15+'ТП-Котельная (ООО Теплоэнергия)'!G15</f>
        <v>313.64999999999998</v>
      </c>
      <c r="G11" s="24">
        <f>E11-F11</f>
        <v>57.650000000000034</v>
      </c>
    </row>
    <row r="12" spans="1:7" x14ac:dyDescent="0.25">
      <c r="A12" s="21">
        <v>2</v>
      </c>
      <c r="B12" s="24">
        <f>'ПС Вологда-Южная'!D16+'ПС Вологда-Южная'!G16+'ТП-430'!J16+'ТП-430'!D16+'ТП-430'!G16+'ТП-430'!J16+'ТП-809'!D16+'ТП-809'!G16+'РП-44'!D16+'РП-44'!G16+'ТП-682'!D16+'ТП-682'!G16</f>
        <v>1031.2</v>
      </c>
      <c r="C12" s="24">
        <f>'ТП-2 (ООО "Русская баня")'!D16+'КТП-Ягодная (ООО "Вологдастрой)'!D16+'КТП-Ягодная (ООО "Вологдастрой)'!G16+'ТП-430 ("Славянский хлеб")'!D16+'ТП-430 ("Славянский хлеб")'!G16+'ТП-430 ("Славянский хлеб")'!J16-'ТП-430 ("Славянский хлеб")'!M16+'КТП-902'!D16+'КТП-902'!G16+'КТП-903'!D16+'КТП-903'!G16+'ТП-809 (2)'!D16+'ТП-809 (2)'!G16+'ТП-682 (2)'!D16+'ТП-682 (2)'!G16+'РТП-25 (АО ВОЭК)'!D16+'РТП-25 (АО ВОЭК)'!G16+'ТП-Котельная (ООО Теплоэнергия)'!D16</f>
        <v>704.52200000000005</v>
      </c>
      <c r="D12" s="24">
        <f t="shared" ref="D12:D34" si="0">B12-C12</f>
        <v>326.678</v>
      </c>
      <c r="E12" s="24">
        <f>'ПС Вологда-Южная'!M16+'ПС Вологда-Южная'!P16+'ПС Вологда-Южная'!S16+'ТП-430'!M16+'ТП-430'!P16+'ТП-430'!S16+'ТП-809'!J16+'ТП-809'!M16+'РП-44'!J16+'РП-44'!M16+'ТП-682'!J16+'ТП-682'!M16</f>
        <v>368.04</v>
      </c>
      <c r="F12" s="24">
        <f>'ТП-2 (ООО "Русская баня")'!G16+'КТП-Ягодная (ООО "Вологдастрой)'!J16+'КТП-Ягодная (ООО "Вологдастрой)'!M16+'ТП-430 ("Славянский хлеб")'!P16+'ТП-430 ("Славянский хлеб")'!S16+'ТП-430 ("Славянский хлеб")'!V16-'ТП-430 ("Славянский хлеб")'!Y16+'КТП-902'!J16+'КТП-902'!M16+'КТП-903'!J16+'КТП-903'!M16+'ТП-809 (2)'!J16+'ТП-809 (2)'!M16+'ТП-682 (2)'!J16+'ТП-682 (2)'!M16+'РТП-25 (АО ВОЭК)'!J16+'РТП-25 (АО ВОЭК)'!M16+'ТП-Котельная (ООО Теплоэнергия)'!G16</f>
        <v>307.2</v>
      </c>
      <c r="G12" s="24">
        <f t="shared" ref="G12:G34" si="1">E12-F12</f>
        <v>60.840000000000032</v>
      </c>
    </row>
    <row r="13" spans="1:7" x14ac:dyDescent="0.25">
      <c r="A13" s="21">
        <v>3</v>
      </c>
      <c r="B13" s="24">
        <f>'ПС Вологда-Южная'!D17+'ПС Вологда-Южная'!G17+'ТП-430'!J17+'ТП-430'!D17+'ТП-430'!G17+'ТП-430'!J17+'ТП-809'!D17+'ТП-809'!G17+'РП-44'!D17+'РП-44'!G17+'ТП-682'!D17+'ТП-682'!G17</f>
        <v>999.2</v>
      </c>
      <c r="C13" s="24">
        <f>'ТП-2 (ООО "Русская баня")'!D17+'КТП-Ягодная (ООО "Вологдастрой)'!D17+'КТП-Ягодная (ООО "Вологдастрой)'!G17+'ТП-430 ("Славянский хлеб")'!D17+'ТП-430 ("Славянский хлеб")'!G17+'ТП-430 ("Славянский хлеб")'!J17-'ТП-430 ("Славянский хлеб")'!M17+'КТП-902'!D17+'КТП-902'!G17+'КТП-903'!D17+'КТП-903'!G17+'ТП-809 (2)'!D17+'ТП-809 (2)'!G17+'ТП-682 (2)'!D17+'ТП-682 (2)'!G17+'РТП-25 (АО ВОЭК)'!D17+'РТП-25 (АО ВОЭК)'!G17+'ТП-Котельная (ООО Теплоэнергия)'!D17</f>
        <v>706.47050000000002</v>
      </c>
      <c r="D13" s="24">
        <f t="shared" si="0"/>
        <v>292.72950000000003</v>
      </c>
      <c r="E13" s="24">
        <f>'ПС Вологда-Южная'!M17+'ПС Вологда-Южная'!P17+'ПС Вологда-Южная'!S17+'ТП-430'!M17+'ТП-430'!P17+'ТП-430'!S17+'ТП-809'!J17+'ТП-809'!M17+'РП-44'!J17+'РП-44'!M17+'ТП-682'!J17+'ТП-682'!M17</f>
        <v>359.7600000000001</v>
      </c>
      <c r="F13" s="24">
        <f>'ТП-2 (ООО "Русская баня")'!G17+'КТП-Ягодная (ООО "Вологдастрой)'!J17+'КТП-Ягодная (ООО "Вологдастрой)'!M17+'ТП-430 ("Славянский хлеб")'!P17+'ТП-430 ("Славянский хлеб")'!S17+'ТП-430 ("Славянский хлеб")'!V17-'ТП-430 ("Славянский хлеб")'!Y17+'КТП-902'!J17+'КТП-902'!M17+'КТП-903'!J17+'КТП-903'!M17+'ТП-809 (2)'!J17+'ТП-809 (2)'!M17+'ТП-682 (2)'!J17+'ТП-682 (2)'!M17+'РТП-25 (АО ВОЭК)'!J17+'РТП-25 (АО ВОЭК)'!M17+'ТП-Котельная (ООО Теплоэнергия)'!G17</f>
        <v>305.92</v>
      </c>
      <c r="G13" s="24">
        <f t="shared" si="1"/>
        <v>53.840000000000089</v>
      </c>
    </row>
    <row r="14" spans="1:7" x14ac:dyDescent="0.25">
      <c r="A14" s="21">
        <v>4</v>
      </c>
      <c r="B14" s="24">
        <f>'ПС Вологда-Южная'!D18+'ПС Вологда-Южная'!G18+'ТП-430'!J18+'ТП-430'!D18+'ТП-430'!G18+'ТП-430'!J18+'ТП-809'!D18+'ТП-809'!G18+'РП-44'!D18+'РП-44'!G18+'ТП-682'!D18+'ТП-682'!G18</f>
        <v>1005.92</v>
      </c>
      <c r="C14" s="24">
        <f>'ТП-2 (ООО "Русская баня")'!D18+'КТП-Ягодная (ООО "Вологдастрой)'!D18+'КТП-Ягодная (ООО "Вологдастрой)'!G18+'ТП-430 ("Славянский хлеб")'!D18+'ТП-430 ("Славянский хлеб")'!G18+'ТП-430 ("Славянский хлеб")'!J18-'ТП-430 ("Славянский хлеб")'!M18+'КТП-902'!D18+'КТП-902'!G18+'КТП-903'!D18+'КТП-903'!G18+'ТП-809 (2)'!D18+'ТП-809 (2)'!G18+'ТП-682 (2)'!D18+'ТП-682 (2)'!G18+'РТП-25 (АО ВОЭК)'!D18+'РТП-25 (АО ВОЭК)'!G18+'ТП-Котельная (ООО Теплоэнергия)'!D18</f>
        <v>713.37200000000007</v>
      </c>
      <c r="D14" s="24">
        <f t="shared" si="0"/>
        <v>292.54799999999989</v>
      </c>
      <c r="E14" s="24">
        <f>'ПС Вологда-Южная'!M18+'ПС Вологда-Южная'!P18+'ПС Вологда-Южная'!S18+'ТП-430'!M18+'ТП-430'!P18+'ТП-430'!S18+'ТП-809'!J18+'ТП-809'!M18+'РП-44'!J18+'РП-44'!M18+'ТП-682'!J18+'ТП-682'!M18</f>
        <v>370.68000000000006</v>
      </c>
      <c r="F14" s="24">
        <f>'ТП-2 (ООО "Русская баня")'!G18+'КТП-Ягодная (ООО "Вологдастрой)'!J18+'КТП-Ягодная (ООО "Вологдастрой)'!M18+'ТП-430 ("Славянский хлеб")'!P18+'ТП-430 ("Славянский хлеб")'!S18+'ТП-430 ("Славянский хлеб")'!V18-'ТП-430 ("Славянский хлеб")'!Y18+'КТП-902'!J18+'КТП-902'!M18+'КТП-903'!J18+'КТП-903'!M18+'ТП-809 (2)'!J18+'ТП-809 (2)'!M18+'ТП-682 (2)'!J18+'ТП-682 (2)'!M18+'РТП-25 (АО ВОЭК)'!J18+'РТП-25 (АО ВОЭК)'!M18+'ТП-Котельная (ООО Теплоэнергия)'!G18</f>
        <v>311.18</v>
      </c>
      <c r="G14" s="24">
        <f t="shared" si="1"/>
        <v>59.500000000000057</v>
      </c>
    </row>
    <row r="15" spans="1:7" x14ac:dyDescent="0.25">
      <c r="A15" s="21">
        <v>5</v>
      </c>
      <c r="B15" s="24">
        <f>'ПС Вологда-Южная'!D19+'ПС Вологда-Южная'!G19+'ТП-430'!J19+'ТП-430'!D19+'ТП-430'!G19+'ТП-430'!J19+'ТП-809'!D19+'ТП-809'!G19+'РП-44'!D19+'РП-44'!G19+'ТП-682'!D19+'ТП-682'!G19</f>
        <v>978.75999999999988</v>
      </c>
      <c r="C15" s="24">
        <f>'ТП-2 (ООО "Русская баня")'!D19+'КТП-Ягодная (ООО "Вологдастрой)'!D19+'КТП-Ягодная (ООО "Вологдастрой)'!G19+'ТП-430 ("Славянский хлеб")'!D19+'ТП-430 ("Славянский хлеб")'!G19+'ТП-430 ("Славянский хлеб")'!J19-'ТП-430 ("Славянский хлеб")'!M19+'КТП-902'!D19+'КТП-902'!G19+'КТП-903'!D19+'КТП-903'!G19+'ТП-809 (2)'!D19+'ТП-809 (2)'!G19+'ТП-682 (2)'!D19+'ТП-682 (2)'!G19+'РТП-25 (АО ВОЭК)'!D19+'РТП-25 (АО ВОЭК)'!G19+'ТП-Котельная (ООО Теплоэнергия)'!D19</f>
        <v>678.65999999999985</v>
      </c>
      <c r="D15" s="24">
        <f t="shared" si="0"/>
        <v>300.10000000000002</v>
      </c>
      <c r="E15" s="24">
        <f>'ПС Вологда-Южная'!M19+'ПС Вологда-Южная'!P19+'ПС Вологда-Южная'!S19+'ТП-430'!M19+'ТП-430'!P19+'ТП-430'!S19+'ТП-809'!J19+'ТП-809'!M19+'РП-44'!J19+'РП-44'!M19+'ТП-682'!J19+'ТП-682'!M19</f>
        <v>338.29999999999995</v>
      </c>
      <c r="F15" s="24">
        <f>'ТП-2 (ООО "Русская баня")'!G19+'КТП-Ягодная (ООО "Вологдастрой)'!J19+'КТП-Ягодная (ООО "Вологдастрой)'!M19+'ТП-430 ("Славянский хлеб")'!P19+'ТП-430 ("Славянский хлеб")'!S19+'ТП-430 ("Славянский хлеб")'!V19-'ТП-430 ("Славянский хлеб")'!Y19+'КТП-902'!J19+'КТП-902'!M19+'КТП-903'!J19+'КТП-903'!M19+'ТП-809 (2)'!J19+'ТП-809 (2)'!M19+'ТП-682 (2)'!J19+'ТП-682 (2)'!M19+'РТП-25 (АО ВОЭК)'!J19+'РТП-25 (АО ВОЭК)'!M19+'ТП-Котельная (ООО Теплоэнергия)'!G19</f>
        <v>275.27000000000004</v>
      </c>
      <c r="G15" s="24">
        <f t="shared" si="1"/>
        <v>63.029999999999916</v>
      </c>
    </row>
    <row r="16" spans="1:7" x14ac:dyDescent="0.25">
      <c r="A16" s="21">
        <v>6</v>
      </c>
      <c r="B16" s="24">
        <f>'ПС Вологда-Южная'!D20+'ПС Вологда-Южная'!G20+'ТП-430'!J20+'ТП-430'!D20+'ТП-430'!G20+'ТП-430'!J20+'ТП-809'!D20+'ТП-809'!G20+'РП-44'!D20+'РП-44'!G20+'ТП-682'!D20+'ТП-682'!G20</f>
        <v>1068.54</v>
      </c>
      <c r="C16" s="24">
        <f>'ТП-2 (ООО "Русская баня")'!D20+'КТП-Ягодная (ООО "Вологдастрой)'!D20+'КТП-Ягодная (ООО "Вологдастрой)'!G20+'ТП-430 ("Славянский хлеб")'!D20+'ТП-430 ("Славянский хлеб")'!G20+'ТП-430 ("Славянский хлеб")'!J20-'ТП-430 ("Славянский хлеб")'!M20+'КТП-902'!D20+'КТП-902'!G20+'КТП-903'!D20+'КТП-903'!G20+'ТП-809 (2)'!D20+'ТП-809 (2)'!G20+'ТП-682 (2)'!D20+'ТП-682 (2)'!G20+'РТП-25 (АО ВОЭК)'!D20+'РТП-25 (АО ВОЭК)'!G20+'ТП-Котельная (ООО Теплоэнергия)'!D20</f>
        <v>681.98799999999994</v>
      </c>
      <c r="D16" s="24">
        <f t="shared" si="0"/>
        <v>386.55200000000002</v>
      </c>
      <c r="E16" s="24">
        <f>'ПС Вологда-Южная'!M20+'ПС Вологда-Южная'!P20+'ПС Вологда-Южная'!S20+'ТП-430'!M20+'ТП-430'!P20+'ТП-430'!S20+'ТП-809'!J20+'ТП-809'!M20+'РП-44'!J20+'РП-44'!M20+'ТП-682'!J20+'ТП-682'!M20</f>
        <v>339.28000000000003</v>
      </c>
      <c r="F16" s="24">
        <f>'ТП-2 (ООО "Русская баня")'!G20+'КТП-Ягодная (ООО "Вологдастрой)'!J20+'КТП-Ягодная (ООО "Вологдастрой)'!M20+'ТП-430 ("Славянский хлеб")'!P20+'ТП-430 ("Славянский хлеб")'!S20+'ТП-430 ("Славянский хлеб")'!V20-'ТП-430 ("Славянский хлеб")'!Y20+'КТП-902'!J20+'КТП-902'!M20+'КТП-903'!J20+'КТП-903'!M20+'ТП-809 (2)'!J20+'ТП-809 (2)'!M20+'ТП-682 (2)'!J20+'ТП-682 (2)'!M20+'РТП-25 (АО ВОЭК)'!J20+'РТП-25 (АО ВОЭК)'!M20+'ТП-Котельная (ООО Теплоэнергия)'!G20</f>
        <v>282.41000000000003</v>
      </c>
      <c r="G16" s="24">
        <f t="shared" si="1"/>
        <v>56.870000000000005</v>
      </c>
    </row>
    <row r="17" spans="1:7" x14ac:dyDescent="0.25">
      <c r="A17" s="21">
        <v>7</v>
      </c>
      <c r="B17" s="24">
        <f>'ПС Вологда-Южная'!D21+'ПС Вологда-Южная'!G21+'ТП-430'!J21+'ТП-430'!D21+'ТП-430'!G21+'ТП-430'!J21+'ТП-809'!D21+'ТП-809'!G21+'РП-44'!D21+'РП-44'!G21+'ТП-682'!D21+'ТП-682'!G21</f>
        <v>1303.8399999999999</v>
      </c>
      <c r="C17" s="24">
        <f>'ТП-2 (ООО "Русская баня")'!D21+'КТП-Ягодная (ООО "Вологдастрой)'!D21+'КТП-Ягодная (ООО "Вологдастрой)'!G21+'ТП-430 ("Славянский хлеб")'!D21+'ТП-430 ("Славянский хлеб")'!G21+'ТП-430 ("Славянский хлеб")'!J21-'ТП-430 ("Славянский хлеб")'!M21+'КТП-902'!D21+'КТП-902'!G21+'КТП-903'!D21+'КТП-903'!G21+'ТП-809 (2)'!D21+'ТП-809 (2)'!G21+'ТП-682 (2)'!D21+'ТП-682 (2)'!G21+'РТП-25 (АО ВОЭК)'!D21+'РТП-25 (АО ВОЭК)'!G21+'ТП-Котельная (ООО Теплоэнергия)'!D21</f>
        <v>878.85599999999988</v>
      </c>
      <c r="D17" s="24">
        <f t="shared" si="0"/>
        <v>424.98400000000004</v>
      </c>
      <c r="E17" s="24">
        <f>'ПС Вологда-Южная'!M21+'ПС Вологда-Южная'!P21+'ПС Вологда-Южная'!S21+'ТП-430'!M21+'ТП-430'!P21+'ТП-430'!S21+'ТП-809'!J21+'ТП-809'!M21+'РП-44'!J21+'РП-44'!M21+'ТП-682'!J21+'ТП-682'!M21</f>
        <v>348.93999999999994</v>
      </c>
      <c r="F17" s="24">
        <f>'ТП-2 (ООО "Русская баня")'!G21+'КТП-Ягодная (ООО "Вологдастрой)'!J21+'КТП-Ягодная (ООО "Вологдастрой)'!M21+'ТП-430 ("Славянский хлеб")'!P21+'ТП-430 ("Славянский хлеб")'!S21+'ТП-430 ("Славянский хлеб")'!V21-'ТП-430 ("Славянский хлеб")'!Y21+'КТП-902'!J21+'КТП-902'!M21+'КТП-903'!J21+'КТП-903'!M21+'ТП-809 (2)'!J21+'ТП-809 (2)'!M21+'ТП-682 (2)'!J21+'ТП-682 (2)'!M21+'РТП-25 (АО ВОЭК)'!J21+'РТП-25 (АО ВОЭК)'!M21+'ТП-Котельная (ООО Теплоэнергия)'!G21</f>
        <v>291.77999999999997</v>
      </c>
      <c r="G17" s="24">
        <f t="shared" si="1"/>
        <v>57.159999999999968</v>
      </c>
    </row>
    <row r="18" spans="1:7" x14ac:dyDescent="0.25">
      <c r="A18" s="21">
        <v>8</v>
      </c>
      <c r="B18" s="24">
        <f>'ПС Вологда-Южная'!D22+'ПС Вологда-Южная'!G22+'ТП-430'!J22+'ТП-430'!D22+'ТП-430'!G22+'ТП-430'!J22+'ТП-809'!D22+'ТП-809'!G22+'РП-44'!D22+'РП-44'!G22+'ТП-682'!D22+'ТП-682'!G22</f>
        <v>1558.18</v>
      </c>
      <c r="C18" s="24">
        <f>'ТП-2 (ООО "Русская баня")'!D22+'КТП-Ягодная (ООО "Вологдастрой)'!D22+'КТП-Ягодная (ООО "Вологдастрой)'!G22+'ТП-430 ("Славянский хлеб")'!D22+'ТП-430 ("Славянский хлеб")'!G22+'ТП-430 ("Славянский хлеб")'!J22-'ТП-430 ("Славянский хлеб")'!M22+'КТП-902'!D22+'КТП-902'!G22+'КТП-903'!D22+'КТП-903'!G22+'ТП-809 (2)'!D22+'ТП-809 (2)'!G22+'ТП-682 (2)'!D22+'ТП-682 (2)'!G22+'РТП-25 (АО ВОЭК)'!D22+'РТП-25 (АО ВОЭК)'!G22+'ТП-Котельная (ООО Теплоэнергия)'!D22</f>
        <v>976.99249999999995</v>
      </c>
      <c r="D18" s="24">
        <f t="shared" si="0"/>
        <v>581.18750000000011</v>
      </c>
      <c r="E18" s="24">
        <f>'ПС Вологда-Южная'!M22+'ПС Вологда-Южная'!P22+'ПС Вологда-Южная'!S22+'ТП-430'!M22+'ТП-430'!P22+'ТП-430'!S22+'ТП-809'!J22+'ТП-809'!M22+'РП-44'!J22+'РП-44'!M22+'ТП-682'!J22+'ТП-682'!M22</f>
        <v>414.72</v>
      </c>
      <c r="F18" s="24">
        <f>'ТП-2 (ООО "Русская баня")'!G22+'КТП-Ягодная (ООО "Вологдастрой)'!J22+'КТП-Ягодная (ООО "Вологдастрой)'!M22+'ТП-430 ("Славянский хлеб")'!P22+'ТП-430 ("Славянский хлеб")'!S22+'ТП-430 ("Славянский хлеб")'!V22-'ТП-430 ("Славянский хлеб")'!Y22+'КТП-902'!J22+'КТП-902'!M22+'КТП-903'!J22+'КТП-903'!M22+'ТП-809 (2)'!J22+'ТП-809 (2)'!M22+'ТП-682 (2)'!J22+'ТП-682 (2)'!M22+'РТП-25 (АО ВОЭК)'!J22+'РТП-25 (АО ВОЭК)'!M22+'ТП-Котельная (ООО Теплоэнергия)'!G22</f>
        <v>327.27999999999997</v>
      </c>
      <c r="G18" s="24">
        <f t="shared" si="1"/>
        <v>87.440000000000055</v>
      </c>
    </row>
    <row r="19" spans="1:7" x14ac:dyDescent="0.25">
      <c r="A19" s="21">
        <v>9</v>
      </c>
      <c r="B19" s="24">
        <f>'ПС Вологда-Южная'!D23+'ПС Вологда-Южная'!G23+'ТП-430'!J23+'ТП-430'!D23+'ТП-430'!G23+'ТП-430'!J23+'ТП-809'!D23+'ТП-809'!G23+'РП-44'!D23+'РП-44'!G23+'ТП-682'!D23+'ТП-682'!G23</f>
        <v>1902.48</v>
      </c>
      <c r="C19" s="24">
        <f>'ТП-2 (ООО "Русская баня")'!D23+'КТП-Ягодная (ООО "Вологдастрой)'!D23+'КТП-Ягодная (ООО "Вологдастрой)'!G23+'ТП-430 ("Славянский хлеб")'!D23+'ТП-430 ("Славянский хлеб")'!G23+'ТП-430 ("Славянский хлеб")'!J23-'ТП-430 ("Славянский хлеб")'!M23+'КТП-902'!D23+'КТП-902'!G23+'КТП-903'!D23+'КТП-903'!G23+'ТП-809 (2)'!D23+'ТП-809 (2)'!G23+'ТП-682 (2)'!D23+'ТП-682 (2)'!G23+'РТП-25 (АО ВОЭК)'!D23+'РТП-25 (АО ВОЭК)'!G23+'ТП-Котельная (ООО Теплоэнергия)'!D23</f>
        <v>1038.0605</v>
      </c>
      <c r="D19" s="24">
        <f t="shared" si="0"/>
        <v>864.41949999999997</v>
      </c>
      <c r="E19" s="24">
        <f>'ПС Вологда-Южная'!M23+'ПС Вологда-Южная'!P23+'ПС Вологда-Южная'!S23+'ТП-430'!M23+'ТП-430'!P23+'ТП-430'!S23+'ТП-809'!J23+'ТП-809'!M23+'РП-44'!J23+'РП-44'!M23+'ТП-682'!J23+'ТП-682'!M23</f>
        <v>459.28</v>
      </c>
      <c r="F19" s="24">
        <f>'ТП-2 (ООО "Русская баня")'!G23+'КТП-Ягодная (ООО "Вологдастрой)'!J23+'КТП-Ягодная (ООО "Вологдастрой)'!M23+'ТП-430 ("Славянский хлеб")'!P23+'ТП-430 ("Славянский хлеб")'!S23+'ТП-430 ("Славянский хлеб")'!V23-'ТП-430 ("Славянский хлеб")'!Y23+'КТП-902'!J23+'КТП-902'!M23+'КТП-903'!J23+'КТП-903'!M23+'ТП-809 (2)'!J23+'ТП-809 (2)'!M23+'ТП-682 (2)'!J23+'ТП-682 (2)'!M23+'РТП-25 (АО ВОЭК)'!J23+'РТП-25 (АО ВОЭК)'!M23+'ТП-Котельная (ООО Теплоэнергия)'!G23</f>
        <v>312.30000000000007</v>
      </c>
      <c r="G19" s="24">
        <f t="shared" si="1"/>
        <v>146.9799999999999</v>
      </c>
    </row>
    <row r="20" spans="1:7" x14ac:dyDescent="0.25">
      <c r="A20" s="21">
        <v>10</v>
      </c>
      <c r="B20" s="24">
        <f>'ПС Вологда-Южная'!D24+'ПС Вологда-Южная'!G24+'ТП-430'!J24+'ТП-430'!D24+'ТП-430'!G24+'ТП-430'!J24+'ТП-809'!D24+'ТП-809'!G24+'РП-44'!D24+'РП-44'!G24+'ТП-682'!D24+'ТП-682'!G24</f>
        <v>2051.84</v>
      </c>
      <c r="C20" s="24">
        <f>'ТП-2 (ООО "Русская баня")'!D24+'КТП-Ягодная (ООО "Вологдастрой)'!D24+'КТП-Ягодная (ООО "Вологдастрой)'!G24+'ТП-430 ("Славянский хлеб")'!D24+'ТП-430 ("Славянский хлеб")'!G24+'ТП-430 ("Славянский хлеб")'!J24-'ТП-430 ("Славянский хлеб")'!M24+'КТП-902'!D24+'КТП-902'!G24+'КТП-903'!D24+'КТП-903'!G24+'ТП-809 (2)'!D24+'ТП-809 (2)'!G24+'ТП-682 (2)'!D24+'ТП-682 (2)'!G24+'РТП-25 (АО ВОЭК)'!D24+'РТП-25 (АО ВОЭК)'!G24+'ТП-Котельная (ООО Теплоэнергия)'!D24</f>
        <v>1058.1755000000001</v>
      </c>
      <c r="D20" s="24">
        <f t="shared" si="0"/>
        <v>993.66450000000009</v>
      </c>
      <c r="E20" s="24">
        <f>'ПС Вологда-Южная'!M24+'ПС Вологда-Южная'!P24+'ПС Вологда-Южная'!S24+'ТП-430'!M24+'ТП-430'!P24+'ТП-430'!S24+'ТП-809'!J24+'ТП-809'!M24+'РП-44'!J24+'РП-44'!M24+'ТП-682'!J24+'ТП-682'!M24</f>
        <v>520.48</v>
      </c>
      <c r="F20" s="24">
        <f>'ТП-2 (ООО "Русская баня")'!G24+'КТП-Ягодная (ООО "Вологдастрой)'!J24+'КТП-Ягодная (ООО "Вологдастрой)'!M24+'ТП-430 ("Славянский хлеб")'!P24+'ТП-430 ("Славянский хлеб")'!S24+'ТП-430 ("Славянский хлеб")'!V24-'ТП-430 ("Славянский хлеб")'!Y24+'КТП-902'!J24+'КТП-902'!M24+'КТП-903'!J24+'КТП-903'!M24+'ТП-809 (2)'!J24+'ТП-809 (2)'!M24+'ТП-682 (2)'!J24+'ТП-682 (2)'!M24+'РТП-25 (АО ВОЭК)'!J24+'РТП-25 (АО ВОЭК)'!M24+'ТП-Котельная (ООО Теплоэнергия)'!G24</f>
        <v>351.52</v>
      </c>
      <c r="G20" s="24">
        <f t="shared" si="1"/>
        <v>168.96000000000004</v>
      </c>
    </row>
    <row r="21" spans="1:7" x14ac:dyDescent="0.25">
      <c r="A21" s="21">
        <v>11</v>
      </c>
      <c r="B21" s="24">
        <f>'ПС Вологда-Южная'!D25+'ПС Вологда-Южная'!G25+'ТП-430'!J25+'ТП-430'!D25+'ТП-430'!G25+'ТП-430'!J25+'ТП-809'!D25+'ТП-809'!G25+'РП-44'!D25+'РП-44'!G25+'ТП-682'!D25+'ТП-682'!G25</f>
        <v>2169.0200000000004</v>
      </c>
      <c r="C21" s="24">
        <f>'ТП-2 (ООО "Русская баня")'!D25+'КТП-Ягодная (ООО "Вологдастрой)'!D25+'КТП-Ягодная (ООО "Вологдастрой)'!G25+'ТП-430 ("Славянский хлеб")'!D25+'ТП-430 ("Славянский хлеб")'!G25+'ТП-430 ("Славянский хлеб")'!J25-'ТП-430 ("Славянский хлеб")'!M25+'КТП-902'!D25+'КТП-902'!G25+'КТП-903'!D25+'КТП-903'!G25+'ТП-809 (2)'!D25+'ТП-809 (2)'!G25+'ТП-682 (2)'!D25+'ТП-682 (2)'!G25+'РТП-25 (АО ВОЭК)'!D25+'РТП-25 (АО ВОЭК)'!G25+'ТП-Котельная (ООО Теплоэнергия)'!D25</f>
        <v>1181.7915</v>
      </c>
      <c r="D21" s="24">
        <f t="shared" si="0"/>
        <v>987.22850000000039</v>
      </c>
      <c r="E21" s="24">
        <f>'ПС Вологда-Южная'!M25+'ПС Вологда-Южная'!P25+'ПС Вологда-Южная'!S25+'ТП-430'!M25+'ТП-430'!P25+'ТП-430'!S25+'ТП-809'!J25+'ТП-809'!M25+'РП-44'!J25+'РП-44'!M25+'ТП-682'!J25+'ТП-682'!M25</f>
        <v>607.34000000000015</v>
      </c>
      <c r="F21" s="24">
        <f>'ТП-2 (ООО "Русская баня")'!G25+'КТП-Ягодная (ООО "Вологдастрой)'!J25+'КТП-Ягодная (ООО "Вологдастрой)'!M25+'ТП-430 ("Славянский хлеб")'!P25+'ТП-430 ("Славянский хлеб")'!S25+'ТП-430 ("Славянский хлеб")'!V25-'ТП-430 ("Славянский хлеб")'!Y25+'КТП-902'!J25+'КТП-902'!M25+'КТП-903'!J25+'КТП-903'!M25+'ТП-809 (2)'!J25+'ТП-809 (2)'!M25+'ТП-682 (2)'!J25+'ТП-682 (2)'!M25+'РТП-25 (АО ВОЭК)'!J25+'РТП-25 (АО ВОЭК)'!M25+'ТП-Котельная (ООО Теплоэнергия)'!G25</f>
        <v>405.81000000000006</v>
      </c>
      <c r="G21" s="24">
        <f t="shared" si="1"/>
        <v>201.53000000000009</v>
      </c>
    </row>
    <row r="22" spans="1:7" x14ac:dyDescent="0.25">
      <c r="A22" s="21">
        <v>12</v>
      </c>
      <c r="B22" s="24">
        <f>'ПС Вологда-Южная'!D26+'ПС Вологда-Южная'!G26+'ТП-430'!J26+'ТП-430'!D26+'ТП-430'!G26+'ТП-430'!J26+'ТП-809'!D26+'ТП-809'!G26+'РП-44'!D26+'РП-44'!G26+'ТП-682'!D26+'ТП-682'!G26</f>
        <v>2094</v>
      </c>
      <c r="C22" s="24">
        <f>'ТП-2 (ООО "Русская баня")'!D26+'КТП-Ягодная (ООО "Вологдастрой)'!D26+'КТП-Ягодная (ООО "Вологдастрой)'!G26+'ТП-430 ("Славянский хлеб")'!D26+'ТП-430 ("Славянский хлеб")'!G26+'ТП-430 ("Славянский хлеб")'!J26-'ТП-430 ("Славянский хлеб")'!M26+'КТП-902'!D26+'КТП-902'!G26+'КТП-903'!D26+'КТП-903'!G26+'ТП-809 (2)'!D26+'ТП-809 (2)'!G26+'ТП-682 (2)'!D26+'ТП-682 (2)'!G26+'РТП-25 (АО ВОЭК)'!D26+'РТП-25 (АО ВОЭК)'!G26+'ТП-Котельная (ООО Теплоэнергия)'!D26</f>
        <v>1131.203</v>
      </c>
      <c r="D22" s="24">
        <f t="shared" si="0"/>
        <v>962.79700000000003</v>
      </c>
      <c r="E22" s="24">
        <f>'ПС Вологда-Южная'!M26+'ПС Вологда-Южная'!P26+'ПС Вологда-Южная'!S26+'ТП-430'!M26+'ТП-430'!P26+'ТП-430'!S26+'ТП-809'!J26+'ТП-809'!M26+'РП-44'!J26+'РП-44'!M26+'ТП-682'!J26+'ТП-682'!M26</f>
        <v>552.38</v>
      </c>
      <c r="F22" s="24">
        <f>'ТП-2 (ООО "Русская баня")'!G26+'КТП-Ягодная (ООО "Вологдастрой)'!J26+'КТП-Ягодная (ООО "Вологдастрой)'!M26+'ТП-430 ("Славянский хлеб")'!P26+'ТП-430 ("Славянский хлеб")'!S26+'ТП-430 ("Славянский хлеб")'!V26-'ТП-430 ("Славянский хлеб")'!Y26+'КТП-902'!J26+'КТП-902'!M26+'КТП-903'!J26+'КТП-903'!M26+'ТП-809 (2)'!J26+'ТП-809 (2)'!M26+'ТП-682 (2)'!J26+'ТП-682 (2)'!M26+'РТП-25 (АО ВОЭК)'!J26+'РТП-25 (АО ВОЭК)'!M26+'ТП-Котельная (ООО Теплоэнергия)'!G26</f>
        <v>377.92999999999995</v>
      </c>
      <c r="G22" s="24">
        <f t="shared" si="1"/>
        <v>174.45000000000005</v>
      </c>
    </row>
    <row r="23" spans="1:7" x14ac:dyDescent="0.25">
      <c r="A23" s="21">
        <v>13</v>
      </c>
      <c r="B23" s="24">
        <f>'ПС Вологда-Южная'!D27+'ПС Вологда-Южная'!G27+'ТП-430'!J27+'ТП-430'!D27+'ТП-430'!G27+'ТП-430'!J27+'ТП-809'!D27+'ТП-809'!G27+'РП-44'!D27+'РП-44'!G27+'ТП-682'!D27+'ТП-682'!G27</f>
        <v>2128.2999999999997</v>
      </c>
      <c r="C23" s="24">
        <f>'ТП-2 (ООО "Русская баня")'!D27+'КТП-Ягодная (ООО "Вологдастрой)'!D27+'КТП-Ягодная (ООО "Вологдастрой)'!G27+'ТП-430 ("Славянский хлеб")'!D27+'ТП-430 ("Славянский хлеб")'!G27+'ТП-430 ("Славянский хлеб")'!J27-'ТП-430 ("Славянский хлеб")'!M27+'КТП-902'!D27+'КТП-902'!G27+'КТП-903'!D27+'КТП-903'!G27+'ТП-809 (2)'!D27+'ТП-809 (2)'!G27+'ТП-682 (2)'!D27+'ТП-682 (2)'!G27+'РТП-25 (АО ВОЭК)'!D27+'РТП-25 (АО ВОЭК)'!G27+'ТП-Котельная (ООО Теплоэнергия)'!D27</f>
        <v>1181.644</v>
      </c>
      <c r="D23" s="24">
        <f t="shared" si="0"/>
        <v>946.65599999999972</v>
      </c>
      <c r="E23" s="24">
        <f>'ПС Вологда-Южная'!M27+'ПС Вологда-Южная'!P27+'ПС Вологда-Южная'!S27+'ТП-430'!M27+'ТП-430'!P27+'ТП-430'!S27+'ТП-809'!J27+'ТП-809'!M27+'РП-44'!J27+'РП-44'!M27+'ТП-682'!J27+'ТП-682'!M27</f>
        <v>578.79999999999995</v>
      </c>
      <c r="F23" s="24">
        <f>'ТП-2 (ООО "Русская баня")'!G27+'КТП-Ягодная (ООО "Вологдастрой)'!J27+'КТП-Ягодная (ООО "Вологдастрой)'!M27+'ТП-430 ("Славянский хлеб")'!P27+'ТП-430 ("Славянский хлеб")'!S27+'ТП-430 ("Славянский хлеб")'!V27-'ТП-430 ("Славянский хлеб")'!Y27+'КТП-902'!J27+'КТП-902'!M27+'КТП-903'!J27+'КТП-903'!M27+'ТП-809 (2)'!J27+'ТП-809 (2)'!M27+'ТП-682 (2)'!J27+'ТП-682 (2)'!M27+'РТП-25 (АО ВОЭК)'!J27+'РТП-25 (АО ВОЭК)'!M27+'ТП-Котельная (ООО Теплоэнергия)'!G27</f>
        <v>413.83000000000004</v>
      </c>
      <c r="G23" s="24">
        <f t="shared" si="1"/>
        <v>164.96999999999991</v>
      </c>
    </row>
    <row r="24" spans="1:7" x14ac:dyDescent="0.25">
      <c r="A24" s="21">
        <v>14</v>
      </c>
      <c r="B24" s="24">
        <f>'ПС Вологда-Южная'!D28+'ПС Вологда-Южная'!G28+'ТП-430'!J28+'ТП-430'!D28+'ТП-430'!G28+'ТП-430'!J28+'ТП-809'!D28+'ТП-809'!G28+'РП-44'!D28+'РП-44'!G28+'ТП-682'!D28+'ТП-682'!G28</f>
        <v>2083.48</v>
      </c>
      <c r="C24" s="24">
        <f>'ТП-2 (ООО "Русская баня")'!D28+'КТП-Ягодная (ООО "Вологдастрой)'!D28+'КТП-Ягодная (ООО "Вологдастрой)'!G28+'ТП-430 ("Славянский хлеб")'!D28+'ТП-430 ("Славянский хлеб")'!G28+'ТП-430 ("Славянский хлеб")'!J28-'ТП-430 ("Славянский хлеб")'!M28+'КТП-902'!D28+'КТП-902'!G28+'КТП-903'!D28+'КТП-903'!G28+'ТП-809 (2)'!D28+'ТП-809 (2)'!G28+'ТП-682 (2)'!D28+'ТП-682 (2)'!G28+'РТП-25 (АО ВОЭК)'!D28+'РТП-25 (АО ВОЭК)'!G28+'ТП-Котельная (ООО Теплоэнергия)'!D28</f>
        <v>1129.4639999999999</v>
      </c>
      <c r="D24" s="24">
        <f t="shared" si="0"/>
        <v>954.01600000000008</v>
      </c>
      <c r="E24" s="24">
        <f>'ПС Вологда-Южная'!M28+'ПС Вологда-Южная'!P28+'ПС Вологда-Южная'!S28+'ТП-430'!M28+'ТП-430'!P28+'ТП-430'!S28+'ТП-809'!J28+'ТП-809'!M28+'РП-44'!J28+'РП-44'!M28+'ТП-682'!J28+'ТП-682'!M28</f>
        <v>558.04</v>
      </c>
      <c r="F24" s="24">
        <f>'ТП-2 (ООО "Русская баня")'!G28+'КТП-Ягодная (ООО "Вологдастрой)'!J28+'КТП-Ягодная (ООО "Вологдастрой)'!M28+'ТП-430 ("Славянский хлеб")'!P28+'ТП-430 ("Славянский хлеб")'!S28+'ТП-430 ("Славянский хлеб")'!V28-'ТП-430 ("Славянский хлеб")'!Y28+'КТП-902'!J28+'КТП-902'!M28+'КТП-903'!J28+'КТП-903'!M28+'ТП-809 (2)'!J28+'ТП-809 (2)'!M28+'ТП-682 (2)'!J28+'ТП-682 (2)'!M28+'РТП-25 (АО ВОЭК)'!J28+'РТП-25 (АО ВОЭК)'!M28+'ТП-Котельная (ООО Теплоэнергия)'!G28</f>
        <v>369.92000000000007</v>
      </c>
      <c r="G24" s="24">
        <f t="shared" si="1"/>
        <v>188.11999999999989</v>
      </c>
    </row>
    <row r="25" spans="1:7" x14ac:dyDescent="0.25">
      <c r="A25" s="21">
        <v>15</v>
      </c>
      <c r="B25" s="24">
        <f>'ПС Вологда-Южная'!D29+'ПС Вологда-Южная'!G29+'ТП-430'!J29+'ТП-430'!D29+'ТП-430'!G29+'ТП-430'!J29+'ТП-809'!D29+'ТП-809'!G29+'РП-44'!D29+'РП-44'!G29+'ТП-682'!D29+'ТП-682'!G29</f>
        <v>2030.9399999999998</v>
      </c>
      <c r="C25" s="24">
        <f>'ТП-2 (ООО "Русская баня")'!D29+'КТП-Ягодная (ООО "Вологдастрой)'!D29+'КТП-Ягодная (ООО "Вологдастрой)'!G29+'ТП-430 ("Славянский хлеб")'!D29+'ТП-430 ("Славянский хлеб")'!G29+'ТП-430 ("Славянский хлеб")'!J29-'ТП-430 ("Славянский хлеб")'!M29+'КТП-902'!D29+'КТП-902'!G29+'КТП-903'!D29+'КТП-903'!G29+'ТП-809 (2)'!D29+'ТП-809 (2)'!G29+'ТП-682 (2)'!D29+'ТП-682 (2)'!G29+'РТП-25 (АО ВОЭК)'!D29+'РТП-25 (АО ВОЭК)'!G29+'ТП-Котельная (ООО Теплоэнергия)'!D29</f>
        <v>1086.9000000000001</v>
      </c>
      <c r="D25" s="24">
        <f t="shared" si="0"/>
        <v>944.03999999999974</v>
      </c>
      <c r="E25" s="24">
        <f>'ПС Вологда-Южная'!M29+'ПС Вологда-Южная'!P29+'ПС Вологда-Южная'!S29+'ТП-430'!M29+'ТП-430'!P29+'ТП-430'!S29+'ТП-809'!J29+'ТП-809'!M29+'РП-44'!J29+'РП-44'!M29+'ТП-682'!J29+'ТП-682'!M29</f>
        <v>500.52</v>
      </c>
      <c r="F25" s="24">
        <f>'ТП-2 (ООО "Русская баня")'!G29+'КТП-Ягодная (ООО "Вологдастрой)'!J29+'КТП-Ягодная (ООО "Вологдастрой)'!M29+'ТП-430 ("Славянский хлеб")'!P29+'ТП-430 ("Славянский хлеб")'!S29+'ТП-430 ("Славянский хлеб")'!V29-'ТП-430 ("Славянский хлеб")'!Y29+'КТП-902'!J29+'КТП-902'!M29+'КТП-903'!J29+'КТП-903'!M29+'ТП-809 (2)'!J29+'ТП-809 (2)'!M29+'ТП-682 (2)'!J29+'ТП-682 (2)'!M29+'РТП-25 (АО ВОЭК)'!J29+'РТП-25 (АО ВОЭК)'!M29+'ТП-Котельная (ООО Теплоэнергия)'!G29</f>
        <v>353.68</v>
      </c>
      <c r="G25" s="24">
        <f t="shared" si="1"/>
        <v>146.83999999999997</v>
      </c>
    </row>
    <row r="26" spans="1:7" x14ac:dyDescent="0.25">
      <c r="A26" s="21">
        <v>16</v>
      </c>
      <c r="B26" s="24">
        <f>'ПС Вологда-Южная'!D30+'ПС Вологда-Южная'!G30+'ТП-430'!J30+'ТП-430'!D30+'ТП-430'!G30+'ТП-430'!J30+'ТП-809'!D30+'ТП-809'!G30+'РП-44'!D30+'РП-44'!G30+'ТП-682'!D30+'ТП-682'!G30</f>
        <v>2151.3400000000006</v>
      </c>
      <c r="C26" s="24">
        <f>'ТП-2 (ООО "Русская баня")'!D30+'КТП-Ягодная (ООО "Вологдастрой)'!D30+'КТП-Ягодная (ООО "Вологдастрой)'!G30+'ТП-430 ("Славянский хлеб")'!D30+'ТП-430 ("Славянский хлеб")'!G30+'ТП-430 ("Славянский хлеб")'!J30-'ТП-430 ("Славянский хлеб")'!M30+'КТП-902'!D30+'КТП-902'!G30+'КТП-903'!D30+'КТП-903'!G30+'ТП-809 (2)'!D30+'ТП-809 (2)'!G30+'ТП-682 (2)'!D30+'ТП-682 (2)'!G30+'РТП-25 (АО ВОЭК)'!D30+'РТП-25 (АО ВОЭК)'!G30+'ТП-Котельная (ООО Теплоэнергия)'!D30</f>
        <v>1184.5219999999999</v>
      </c>
      <c r="D26" s="24">
        <f t="shared" si="0"/>
        <v>966.81800000000067</v>
      </c>
      <c r="E26" s="24">
        <f>'ПС Вологда-Южная'!M30+'ПС Вологда-Южная'!P30+'ПС Вологда-Южная'!S30+'ТП-430'!M30+'ТП-430'!P30+'ТП-430'!S30+'ТП-809'!J30+'ТП-809'!M30+'РП-44'!J30+'РП-44'!M30+'ТП-682'!J30+'ТП-682'!M30</f>
        <v>577.57999999999993</v>
      </c>
      <c r="F26" s="24">
        <f>'ТП-2 (ООО "Русская баня")'!G30+'КТП-Ягодная (ООО "Вологдастрой)'!J30+'КТП-Ягодная (ООО "Вологдастрой)'!M30+'ТП-430 ("Славянский хлеб")'!P30+'ТП-430 ("Славянский хлеб")'!S30+'ТП-430 ("Славянский хлеб")'!V30-'ТП-430 ("Славянский хлеб")'!Y30+'КТП-902'!J30+'КТП-902'!M30+'КТП-903'!J30+'КТП-903'!M30+'ТП-809 (2)'!J30+'ТП-809 (2)'!M30+'ТП-682 (2)'!J30+'ТП-682 (2)'!M30+'РТП-25 (АО ВОЭК)'!J30+'РТП-25 (АО ВОЭК)'!M30+'ТП-Котельная (ООО Теплоэнергия)'!G30</f>
        <v>400.34000000000003</v>
      </c>
      <c r="G26" s="24">
        <f t="shared" si="1"/>
        <v>177.2399999999999</v>
      </c>
    </row>
    <row r="27" spans="1:7" x14ac:dyDescent="0.25">
      <c r="A27" s="21">
        <v>17</v>
      </c>
      <c r="B27" s="24">
        <f>'ПС Вологда-Южная'!D31+'ПС Вологда-Южная'!G31+'ТП-430'!J31+'ТП-430'!D31+'ТП-430'!G31+'ТП-430'!J31+'ТП-809'!D31+'ТП-809'!G31+'РП-44'!D31+'РП-44'!G31+'ТП-682'!D31+'ТП-682'!G31</f>
        <v>2103.44</v>
      </c>
      <c r="C27" s="24">
        <f>'ТП-2 (ООО "Русская баня")'!D31+'КТП-Ягодная (ООО "Вологдастрой)'!D31+'КТП-Ягодная (ООО "Вологдастрой)'!G31+'ТП-430 ("Славянский хлеб")'!D31+'ТП-430 ("Славянский хлеб")'!G31+'ТП-430 ("Славянский хлеб")'!J31-'ТП-430 ("Славянский хлеб")'!M31+'КТП-902'!D31+'КТП-902'!G31+'КТП-903'!D31+'КТП-903'!G31+'ТП-809 (2)'!D31+'ТП-809 (2)'!G31+'ТП-682 (2)'!D31+'ТП-682 (2)'!G31+'РТП-25 (АО ВОЭК)'!D31+'РТП-25 (АО ВОЭК)'!G31+'ТП-Котельная (ООО Теплоэнергия)'!D31</f>
        <v>1177.3389999999999</v>
      </c>
      <c r="D27" s="24">
        <f t="shared" si="0"/>
        <v>926.10100000000011</v>
      </c>
      <c r="E27" s="24">
        <f>'ПС Вологда-Южная'!M31+'ПС Вологда-Южная'!P31+'ПС Вологда-Южная'!S31+'ТП-430'!M31+'ТП-430'!P31+'ТП-430'!S31+'ТП-809'!J31+'ТП-809'!M31+'РП-44'!J31+'РП-44'!M31+'ТП-682'!J31+'ТП-682'!M31</f>
        <v>504.67999999999995</v>
      </c>
      <c r="F27" s="24">
        <f>'ТП-2 (ООО "Русская баня")'!G31+'КТП-Ягодная (ООО "Вологдастрой)'!J31+'КТП-Ягодная (ООО "Вологдастрой)'!M31+'ТП-430 ("Славянский хлеб")'!P31+'ТП-430 ("Славянский хлеб")'!S31+'ТП-430 ("Славянский хлеб")'!V31-'ТП-430 ("Славянский хлеб")'!Y31+'КТП-902'!J31+'КТП-902'!M31+'КТП-903'!J31+'КТП-903'!M31+'ТП-809 (2)'!J31+'ТП-809 (2)'!M31+'ТП-682 (2)'!J31+'ТП-682 (2)'!M31+'РТП-25 (АО ВОЭК)'!J31+'РТП-25 (АО ВОЭК)'!M31+'ТП-Котельная (ООО Теплоэнергия)'!G31</f>
        <v>346.76000000000005</v>
      </c>
      <c r="G27" s="24">
        <f t="shared" si="1"/>
        <v>157.9199999999999</v>
      </c>
    </row>
    <row r="28" spans="1:7" x14ac:dyDescent="0.25">
      <c r="A28" s="21">
        <v>18</v>
      </c>
      <c r="B28" s="24">
        <f>'ПС Вологда-Южная'!D32+'ПС Вологда-Южная'!G32+'ТП-430'!J32+'ТП-430'!D32+'ТП-430'!G32+'ТП-430'!J32+'ТП-809'!D32+'ТП-809'!G32+'РП-44'!D32+'РП-44'!G32+'ТП-682'!D32+'ТП-682'!G32</f>
        <v>1946.6</v>
      </c>
      <c r="C28" s="24">
        <f>'ТП-2 (ООО "Русская баня")'!D32+'КТП-Ягодная (ООО "Вологдастрой)'!D32+'КТП-Ягодная (ООО "Вологдастрой)'!G32+'ТП-430 ("Славянский хлеб")'!D32+'ТП-430 ("Славянский хлеб")'!G32+'ТП-430 ("Славянский хлеб")'!J32-'ТП-430 ("Славянский хлеб")'!M32+'КТП-902'!D32+'КТП-902'!G32+'КТП-903'!D32+'КТП-903'!G32+'ТП-809 (2)'!D32+'ТП-809 (2)'!G32+'ТП-682 (2)'!D32+'ТП-682 (2)'!G32+'РТП-25 (АО ВОЭК)'!D32+'РТП-25 (АО ВОЭК)'!G32+'ТП-Котельная (ООО Теплоэнергия)'!D32</f>
        <v>1159.155</v>
      </c>
      <c r="D28" s="24">
        <f t="shared" si="0"/>
        <v>787.44499999999994</v>
      </c>
      <c r="E28" s="24">
        <f>'ПС Вологда-Южная'!M32+'ПС Вологда-Южная'!P32+'ПС Вологда-Южная'!S32+'ТП-430'!M32+'ТП-430'!P32+'ТП-430'!S32+'ТП-809'!J32+'ТП-809'!M32+'РП-44'!J32+'РП-44'!M32+'ТП-682'!J32+'ТП-682'!M32</f>
        <v>440.40000000000003</v>
      </c>
      <c r="F28" s="24">
        <f>'ТП-2 (ООО "Русская баня")'!G32+'КТП-Ягодная (ООО "Вологдастрой)'!J32+'КТП-Ягодная (ООО "Вологдастрой)'!M32+'ТП-430 ("Славянский хлеб")'!P32+'ТП-430 ("Славянский хлеб")'!S32+'ТП-430 ("Славянский хлеб")'!V32-'ТП-430 ("Славянский хлеб")'!Y32+'КТП-902'!J32+'КТП-902'!M32+'КТП-903'!J32+'КТП-903'!M32+'ТП-809 (2)'!J32+'ТП-809 (2)'!M32+'ТП-682 (2)'!J32+'ТП-682 (2)'!M32+'РТП-25 (АО ВОЭК)'!J32+'РТП-25 (АО ВОЭК)'!M32+'ТП-Котельная (ООО Теплоэнергия)'!G32</f>
        <v>332.78999999999996</v>
      </c>
      <c r="G28" s="24">
        <f t="shared" si="1"/>
        <v>107.61000000000007</v>
      </c>
    </row>
    <row r="29" spans="1:7" x14ac:dyDescent="0.25">
      <c r="A29" s="21">
        <v>19</v>
      </c>
      <c r="B29" s="24">
        <f>'ПС Вологда-Южная'!D33+'ПС Вологда-Южная'!G33+'ТП-430'!J33+'ТП-430'!D33+'ТП-430'!G33+'ТП-430'!J33+'ТП-809'!D33+'ТП-809'!G33+'РП-44'!D33+'РП-44'!G33+'ТП-682'!D33+'ТП-682'!G33</f>
        <v>1952.2799999999997</v>
      </c>
      <c r="C29" s="24">
        <f>'ТП-2 (ООО "Русская баня")'!D33+'КТП-Ягодная (ООО "Вологдастрой)'!D33+'КТП-Ягодная (ООО "Вологдастрой)'!G33+'ТП-430 ("Славянский хлеб")'!D33+'ТП-430 ("Славянский хлеб")'!G33+'ТП-430 ("Славянский хлеб")'!J33-'ТП-430 ("Славянский хлеб")'!M33+'КТП-902'!D33+'КТП-902'!G33+'КТП-903'!D33+'КТП-903'!G33+'ТП-809 (2)'!D33+'ТП-809 (2)'!G33+'ТП-682 (2)'!D33+'ТП-682 (2)'!G33+'РТП-25 (АО ВОЭК)'!D33+'РТП-25 (АО ВОЭК)'!G33+'ТП-Котельная (ООО Теплоэнергия)'!D33</f>
        <v>1224.1829999999998</v>
      </c>
      <c r="D29" s="24">
        <f t="shared" si="0"/>
        <v>728.09699999999998</v>
      </c>
      <c r="E29" s="24">
        <f>'ПС Вологда-Южная'!M33+'ПС Вологда-Южная'!P33+'ПС Вологда-Южная'!S33+'ТП-430'!M33+'ТП-430'!P33+'ТП-430'!S33+'ТП-809'!J33+'ТП-809'!M33+'РП-44'!J33+'РП-44'!M33+'ТП-682'!J33+'ТП-682'!M33</f>
        <v>428.56000000000012</v>
      </c>
      <c r="F29" s="24">
        <f>'ТП-2 (ООО "Русская баня")'!G33+'КТП-Ягодная (ООО "Вологдастрой)'!J33+'КТП-Ягодная (ООО "Вологдастрой)'!M33+'ТП-430 ("Славянский хлеб")'!P33+'ТП-430 ("Славянский хлеб")'!S33+'ТП-430 ("Славянский хлеб")'!V33-'ТП-430 ("Славянский хлеб")'!Y33+'КТП-902'!J33+'КТП-902'!M33+'КТП-903'!J33+'КТП-903'!M33+'ТП-809 (2)'!J33+'ТП-809 (2)'!M33+'ТП-682 (2)'!J33+'ТП-682 (2)'!M33+'РТП-25 (АО ВОЭК)'!J33+'РТП-25 (АО ВОЭК)'!M33+'ТП-Котельная (ООО Теплоэнергия)'!G33</f>
        <v>355.55000000000007</v>
      </c>
      <c r="G29" s="24">
        <f t="shared" si="1"/>
        <v>73.010000000000048</v>
      </c>
    </row>
    <row r="30" spans="1:7" x14ac:dyDescent="0.25">
      <c r="A30" s="21">
        <v>20</v>
      </c>
      <c r="B30" s="24">
        <f>'ПС Вологда-Южная'!D34+'ПС Вологда-Южная'!G34+'ТП-430'!J34+'ТП-430'!D34+'ТП-430'!G34+'ТП-430'!J34+'ТП-809'!D34+'ТП-809'!G34+'РП-44'!D34+'РП-44'!G34+'ТП-682'!D34+'ТП-682'!G34</f>
        <v>1882.78</v>
      </c>
      <c r="C30" s="24">
        <f>'ТП-2 (ООО "Русская баня")'!D34+'КТП-Ягодная (ООО "Вологдастрой)'!D34+'КТП-Ягодная (ООО "Вологдастрой)'!G34+'ТП-430 ("Славянский хлеб")'!D34+'ТП-430 ("Славянский хлеб")'!G34+'ТП-430 ("Славянский хлеб")'!J34-'ТП-430 ("Славянский хлеб")'!M34+'КТП-902'!D34+'КТП-902'!G34+'КТП-903'!D34+'КТП-903'!G34+'ТП-809 (2)'!D34+'ТП-809 (2)'!G34+'ТП-682 (2)'!D34+'ТП-682 (2)'!G34+'РТП-25 (АО ВОЭК)'!D34+'РТП-25 (АО ВОЭК)'!G34+'ТП-Котельная (ООО Теплоэнергия)'!D34</f>
        <v>1238.8145</v>
      </c>
      <c r="D30" s="24">
        <f t="shared" si="0"/>
        <v>643.96550000000002</v>
      </c>
      <c r="E30" s="24">
        <f>'ПС Вологда-Южная'!M34+'ПС Вологда-Южная'!P34+'ПС Вологда-Южная'!S34+'ТП-430'!M34+'ТП-430'!P34+'ТП-430'!S34+'ТП-809'!J34+'ТП-809'!M34+'РП-44'!J34+'РП-44'!M34+'ТП-682'!J34+'ТП-682'!M34</f>
        <v>398.15999999999997</v>
      </c>
      <c r="F30" s="24">
        <f>'ТП-2 (ООО "Русская баня")'!G34+'КТП-Ягодная (ООО "Вологдастрой)'!J34+'КТП-Ягодная (ООО "Вологдастрой)'!M34+'ТП-430 ("Славянский хлеб")'!P34+'ТП-430 ("Славянский хлеб")'!S34+'ТП-430 ("Славянский хлеб")'!V34-'ТП-430 ("Славянский хлеб")'!Y34+'КТП-902'!J34+'КТП-902'!M34+'КТП-903'!J34+'КТП-903'!M34+'ТП-809 (2)'!J34+'ТП-809 (2)'!M34+'ТП-682 (2)'!J34+'ТП-682 (2)'!M34+'РТП-25 (АО ВОЭК)'!J34+'РТП-25 (АО ВОЭК)'!M34+'ТП-Котельная (ООО Теплоэнергия)'!G34</f>
        <v>337.9</v>
      </c>
      <c r="G30" s="24">
        <f t="shared" si="1"/>
        <v>60.259999999999991</v>
      </c>
    </row>
    <row r="31" spans="1:7" x14ac:dyDescent="0.25">
      <c r="A31" s="21">
        <v>21</v>
      </c>
      <c r="B31" s="24">
        <f>'ПС Вологда-Южная'!D35+'ПС Вологда-Южная'!G35+'ТП-430'!J35+'ТП-430'!D35+'ТП-430'!G35+'ТП-430'!J35+'ТП-809'!D35+'ТП-809'!G35+'РП-44'!D35+'РП-44'!G35+'ТП-682'!D35+'ТП-682'!G35</f>
        <v>1812.8600000000001</v>
      </c>
      <c r="C31" s="24">
        <f>'ТП-2 (ООО "Русская баня")'!D35+'КТП-Ягодная (ООО "Вологдастрой)'!D35+'КТП-Ягодная (ООО "Вологдастрой)'!G35+'ТП-430 ("Славянский хлеб")'!D35+'ТП-430 ("Славянский хлеб")'!G35+'ТП-430 ("Славянский хлеб")'!J35-'ТП-430 ("Славянский хлеб")'!M35+'КТП-902'!D35+'КТП-902'!G35+'КТП-903'!D35+'КТП-903'!G35+'ТП-809 (2)'!D35+'ТП-809 (2)'!G35+'ТП-682 (2)'!D35+'ТП-682 (2)'!G35+'РТП-25 (АО ВОЭК)'!D35+'РТП-25 (АО ВОЭК)'!G35+'ТП-Котельная (ООО Теплоэнергия)'!D35</f>
        <v>1310.3019999999997</v>
      </c>
      <c r="D31" s="24">
        <f t="shared" si="0"/>
        <v>502.55800000000045</v>
      </c>
      <c r="E31" s="24">
        <f>'ПС Вологда-Южная'!M35+'ПС Вологда-Южная'!P35+'ПС Вологда-Южная'!S35+'ТП-430'!M35+'ТП-430'!P35+'ТП-430'!S35+'ТП-809'!J35+'ТП-809'!M35+'РП-44'!J35+'РП-44'!M35+'ТП-682'!J35+'ТП-682'!M35</f>
        <v>422.11999999999995</v>
      </c>
      <c r="F31" s="24">
        <f>'ТП-2 (ООО "Русская баня")'!G35+'КТП-Ягодная (ООО "Вологдастрой)'!J35+'КТП-Ягодная (ООО "Вологдастрой)'!M35+'ТП-430 ("Славянский хлеб")'!P35+'ТП-430 ("Славянский хлеб")'!S35+'ТП-430 ("Славянский хлеб")'!V35-'ТП-430 ("Славянский хлеб")'!Y35+'КТП-902'!J35+'КТП-902'!M35+'КТП-903'!J35+'КТП-903'!M35+'ТП-809 (2)'!J35+'ТП-809 (2)'!M35+'ТП-682 (2)'!J35+'ТП-682 (2)'!M35+'РТП-25 (АО ВОЭК)'!J35+'РТП-25 (АО ВОЭК)'!M35+'ТП-Котельная (ООО Теплоэнергия)'!G35</f>
        <v>369.17</v>
      </c>
      <c r="G31" s="24">
        <f t="shared" si="1"/>
        <v>52.949999999999932</v>
      </c>
    </row>
    <row r="32" spans="1:7" x14ac:dyDescent="0.25">
      <c r="A32" s="21">
        <v>22</v>
      </c>
      <c r="B32" s="24">
        <f>'ПС Вологда-Южная'!D36+'ПС Вологда-Южная'!G36+'ТП-430'!J36+'ТП-430'!D36+'ТП-430'!G36+'ТП-430'!J36+'ТП-809'!D36+'ТП-809'!G36+'РП-44'!D36+'РП-44'!G36+'ТП-682'!D36+'ТП-682'!G36</f>
        <v>1608.32</v>
      </c>
      <c r="C32" s="24">
        <f>'ТП-2 (ООО "Русская баня")'!D36+'КТП-Ягодная (ООО "Вологдастрой)'!D36+'КТП-Ягодная (ООО "Вологдастрой)'!G36+'ТП-430 ("Славянский хлеб")'!D36+'ТП-430 ("Славянский хлеб")'!G36+'ТП-430 ("Славянский хлеб")'!J36-'ТП-430 ("Славянский хлеб")'!M36+'КТП-902'!D36+'КТП-902'!G36+'КТП-903'!D36+'КТП-903'!G36+'ТП-809 (2)'!D36+'ТП-809 (2)'!G36+'ТП-682 (2)'!D36+'ТП-682 (2)'!G36+'РТП-25 (АО ВОЭК)'!D36+'РТП-25 (АО ВОЭК)'!G36+'ТП-Котельная (ООО Теплоэнергия)'!D36</f>
        <v>1215.5135</v>
      </c>
      <c r="D32" s="24">
        <f t="shared" si="0"/>
        <v>392.80649999999991</v>
      </c>
      <c r="E32" s="24">
        <f>'ПС Вологда-Южная'!M36+'ПС Вологда-Южная'!P36+'ПС Вологда-Южная'!S36+'ТП-430'!M36+'ТП-430'!P36+'ТП-430'!S36+'ТП-809'!J36+'ТП-809'!M36+'РП-44'!J36+'РП-44'!M36+'ТП-682'!J36+'ТП-682'!M36</f>
        <v>393.28000000000009</v>
      </c>
      <c r="F32" s="24">
        <f>'ТП-2 (ООО "Русская баня")'!G36+'КТП-Ягодная (ООО "Вологдастрой)'!J36+'КТП-Ягодная (ООО "Вологдастрой)'!M36+'ТП-430 ("Славянский хлеб")'!P36+'ТП-430 ("Славянский хлеб")'!S36+'ТП-430 ("Славянский хлеб")'!V36-'ТП-430 ("Славянский хлеб")'!Y36+'КТП-902'!J36+'КТП-902'!M36+'КТП-903'!J36+'КТП-903'!M36+'ТП-809 (2)'!J36+'ТП-809 (2)'!M36+'ТП-682 (2)'!J36+'ТП-682 (2)'!M36+'РТП-25 (АО ВОЭК)'!J36+'РТП-25 (АО ВОЭК)'!M36+'ТП-Котельная (ООО Теплоэнергия)'!G36</f>
        <v>336.74</v>
      </c>
      <c r="G32" s="24">
        <f t="shared" si="1"/>
        <v>56.540000000000077</v>
      </c>
    </row>
    <row r="33" spans="1:7" x14ac:dyDescent="0.25">
      <c r="A33" s="21">
        <v>23</v>
      </c>
      <c r="B33" s="24">
        <f>'ПС Вологда-Южная'!D37+'ПС Вологда-Южная'!G37+'ТП-430'!J37+'ТП-430'!D37+'ТП-430'!G37+'ТП-430'!J37+'ТП-809'!D37+'ТП-809'!G37+'РП-44'!D37+'РП-44'!G37+'ТП-682'!D37+'ТП-682'!G37</f>
        <v>1389.52</v>
      </c>
      <c r="C33" s="24">
        <f>'ТП-2 (ООО "Русская баня")'!D37+'КТП-Ягодная (ООО "Вологдастрой)'!D37+'КТП-Ягодная (ООО "Вологдастрой)'!G37+'ТП-430 ("Славянский хлеб")'!D37+'ТП-430 ("Славянский хлеб")'!G37+'ТП-430 ("Славянский хлеб")'!J37-'ТП-430 ("Славянский хлеб")'!M37+'КТП-902'!D37+'КТП-902'!G37+'КТП-903'!D37+'КТП-903'!G37+'ТП-809 (2)'!D37+'ТП-809 (2)'!G37+'ТП-682 (2)'!D37+'ТП-682 (2)'!G37+'РТП-25 (АО ВОЭК)'!D37+'РТП-25 (АО ВОЭК)'!G37+'ТП-Котельная (ООО Теплоэнергия)'!D37</f>
        <v>1070.9845</v>
      </c>
      <c r="D33" s="24">
        <f t="shared" si="0"/>
        <v>318.53549999999996</v>
      </c>
      <c r="E33" s="24">
        <f>'ПС Вологда-Южная'!M37+'ПС Вологда-Южная'!P37+'ПС Вологда-Южная'!S37+'ТП-430'!M37+'ТП-430'!P37+'ТП-430'!S37+'ТП-809'!J37+'ТП-809'!M37+'РП-44'!J37+'РП-44'!M37+'ТП-682'!J37+'ТП-682'!M37</f>
        <v>377.6</v>
      </c>
      <c r="F33" s="24">
        <f>'ТП-2 (ООО "Русская баня")'!G37+'КТП-Ягодная (ООО "Вологдастрой)'!J37+'КТП-Ягодная (ООО "Вологдастрой)'!M37+'ТП-430 ("Славянский хлеб")'!P37+'ТП-430 ("Славянский хлеб")'!S37+'ТП-430 ("Славянский хлеб")'!V37-'ТП-430 ("Славянский хлеб")'!Y37+'КТП-902'!J37+'КТП-902'!M37+'КТП-903'!J37+'КТП-903'!M37+'ТП-809 (2)'!J37+'ТП-809 (2)'!M37+'ТП-682 (2)'!J37+'ТП-682 (2)'!M37+'РТП-25 (АО ВОЭК)'!J37+'РТП-25 (АО ВОЭК)'!M37+'ТП-Котельная (ООО Теплоэнергия)'!G37</f>
        <v>327.13</v>
      </c>
      <c r="G33" s="24">
        <f t="shared" si="1"/>
        <v>50.470000000000027</v>
      </c>
    </row>
    <row r="34" spans="1:7" x14ac:dyDescent="0.25">
      <c r="A34" s="21">
        <v>24</v>
      </c>
      <c r="B34" s="24">
        <f>'ПС Вологда-Южная'!D38+'ПС Вологда-Южная'!G38+'ТП-430'!J38+'ТП-430'!D38+'ТП-430'!G38+'ТП-430'!J38+'ТП-809'!D38+'ТП-809'!G38+'РП-44'!D38+'РП-44'!G38+'ТП-682'!D38+'ТП-682'!G38</f>
        <v>1164.8600000000001</v>
      </c>
      <c r="C34" s="24">
        <f>'ТП-2 (ООО "Русская баня")'!D38+'КТП-Ягодная (ООО "Вологдастрой)'!D38+'КТП-Ягодная (ООО "Вологдастрой)'!G38+'ТП-430 ("Славянский хлеб")'!D38+'ТП-430 ("Славянский хлеб")'!G38+'ТП-430 ("Славянский хлеб")'!J38-'ТП-430 ("Славянский хлеб")'!M38+'КТП-902'!D38+'КТП-902'!G38+'КТП-903'!D38+'КТП-903'!G38+'ТП-809 (2)'!D38+'ТП-809 (2)'!G38+'ТП-682 (2)'!D38+'ТП-682 (2)'!G38+'РТП-25 (АО ВОЭК)'!D38+'РТП-25 (АО ВОЭК)'!G38+'ТП-Котельная (ООО Теплоэнергия)'!D38</f>
        <v>907.50100000000009</v>
      </c>
      <c r="D34" s="24">
        <f t="shared" si="0"/>
        <v>257.35900000000004</v>
      </c>
      <c r="E34" s="24">
        <f>'ПС Вологда-Южная'!M38+'ПС Вологда-Южная'!P38+'ПС Вологда-Южная'!S38+'ТП-430'!M38+'ТП-430'!P38+'ТП-430'!S38+'ТП-809'!J38+'ТП-809'!M38+'РП-44'!J38+'РП-44'!M38+'ТП-682'!J38+'ТП-682'!M38</f>
        <v>359.53999999999996</v>
      </c>
      <c r="F34" s="24">
        <f>'ТП-2 (ООО "Русская баня")'!G38+'КТП-Ягодная (ООО "Вологдастрой)'!J38+'КТП-Ягодная (ООО "Вологдастрой)'!M38+'ТП-430 ("Славянский хлеб")'!P38+'ТП-430 ("Славянский хлеб")'!S38+'ТП-430 ("Славянский хлеб")'!V38-'ТП-430 ("Славянский хлеб")'!Y38+'КТП-902'!J38+'КТП-902'!M38+'КТП-903'!J38+'КТП-903'!M38+'ТП-809 (2)'!J38+'ТП-809 (2)'!M38+'ТП-682 (2)'!J38+'ТП-682 (2)'!M38+'РТП-25 (АО ВОЭК)'!J38+'РТП-25 (АО ВОЭК)'!M38+'ТП-Котельная (ООО Теплоэнергия)'!G38</f>
        <v>307.44999999999993</v>
      </c>
      <c r="G34" s="24">
        <f t="shared" si="1"/>
        <v>52.090000000000032</v>
      </c>
    </row>
    <row r="35" spans="1:7" x14ac:dyDescent="0.25">
      <c r="A35" s="21" t="s">
        <v>36</v>
      </c>
      <c r="B35" s="24">
        <f>SUM(B11:B34)</f>
        <v>39526.079999999994</v>
      </c>
      <c r="C35" s="24">
        <f t="shared" ref="C35:G35" si="2">SUM(C11:C34)</f>
        <v>24375.558000000001</v>
      </c>
      <c r="D35" s="24">
        <f t="shared" si="2"/>
        <v>15150.522000000003</v>
      </c>
      <c r="E35" s="24">
        <f t="shared" si="2"/>
        <v>10589.780000000002</v>
      </c>
      <c r="F35" s="24">
        <f t="shared" si="2"/>
        <v>8113.51</v>
      </c>
      <c r="G35" s="24">
        <f t="shared" si="2"/>
        <v>2476.2700000000004</v>
      </c>
    </row>
    <row r="36" spans="1:7" x14ac:dyDescent="0.25">
      <c r="A36" s="221"/>
      <c r="B36" s="221"/>
      <c r="C36" s="221"/>
      <c r="D36" s="221"/>
      <c r="E36" s="221"/>
      <c r="F36" s="221"/>
      <c r="G36" s="221"/>
    </row>
    <row r="37" spans="1:7" x14ac:dyDescent="0.25">
      <c r="A37" s="7" t="s">
        <v>103</v>
      </c>
      <c r="E37" s="7" t="s">
        <v>45</v>
      </c>
    </row>
  </sheetData>
  <mergeCells count="5">
    <mergeCell ref="A6:A9"/>
    <mergeCell ref="B6:G6"/>
    <mergeCell ref="B7:D8"/>
    <mergeCell ref="E7:G8"/>
    <mergeCell ref="A36:G36"/>
  </mergeCells>
  <pageMargins left="0.31496062992125984" right="0.11811023622047245" top="0.35433070866141736" bottom="0.35433070866141736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1"/>
  <sheetViews>
    <sheetView workbookViewId="0">
      <selection activeCell="E10" sqref="E10:G10"/>
    </sheetView>
  </sheetViews>
  <sheetFormatPr defaultRowHeight="15" x14ac:dyDescent="0.25"/>
  <cols>
    <col min="1" max="1" width="6.42578125" style="7" customWidth="1"/>
    <col min="2" max="2" width="11.85546875" style="7" customWidth="1"/>
    <col min="3" max="3" width="11.140625" style="7" customWidth="1"/>
    <col min="4" max="4" width="13.28515625" style="7" customWidth="1"/>
    <col min="5" max="5" width="11.28515625" style="7" customWidth="1"/>
    <col min="6" max="6" width="9.140625" style="7"/>
    <col min="7" max="10" width="13.7109375" style="7" customWidth="1"/>
    <col min="11" max="11" width="11.28515625" style="7" customWidth="1"/>
    <col min="12" max="12" width="9.140625" style="7"/>
    <col min="13" max="13" width="12.85546875" style="7" customWidth="1"/>
    <col min="14" max="14" width="11" style="7" customWidth="1"/>
    <col min="15" max="15" width="9.140625" style="7"/>
    <col min="16" max="16" width="12.7109375" style="7" customWidth="1"/>
    <col min="17" max="16384" width="9.140625" style="7"/>
  </cols>
  <sheetData>
    <row r="1" spans="1:19" s="9" customFormat="1" x14ac:dyDescent="0.25">
      <c r="A1" s="143" t="s">
        <v>51</v>
      </c>
      <c r="B1" s="143"/>
      <c r="C1" s="143"/>
      <c r="D1" s="143"/>
      <c r="K1" s="6"/>
      <c r="M1" s="168" t="s">
        <v>93</v>
      </c>
      <c r="N1" s="168"/>
      <c r="O1" s="168"/>
      <c r="P1" s="168"/>
    </row>
    <row r="2" spans="1:19" s="9" customFormat="1" ht="11.25" customHeight="1" x14ac:dyDescent="0.25">
      <c r="A2" s="144" t="s">
        <v>74</v>
      </c>
      <c r="B2" s="144"/>
      <c r="C2" s="144"/>
      <c r="D2" s="144"/>
      <c r="M2" s="167" t="s">
        <v>24</v>
      </c>
      <c r="N2" s="167"/>
      <c r="O2" s="167"/>
      <c r="P2" s="167"/>
    </row>
    <row r="3" spans="1:19" s="9" customFormat="1" x14ac:dyDescent="0.25">
      <c r="A3" s="143" t="s">
        <v>54</v>
      </c>
      <c r="B3" s="143"/>
      <c r="C3" s="143"/>
      <c r="D3" s="143"/>
      <c r="M3" s="169" t="s">
        <v>77</v>
      </c>
      <c r="N3" s="169"/>
      <c r="O3" s="169"/>
      <c r="P3" s="169"/>
    </row>
    <row r="4" spans="1:19" s="54" customFormat="1" ht="15" customHeight="1" x14ac:dyDescent="0.2">
      <c r="A4" s="153" t="s">
        <v>18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1:19" s="54" customFormat="1" ht="7.5" customHeight="1" x14ac:dyDescent="0.2"/>
    <row r="6" spans="1:19" ht="15" customHeight="1" x14ac:dyDescent="0.25">
      <c r="A6" s="154" t="s">
        <v>98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</row>
    <row r="7" spans="1:19" ht="15" customHeight="1" x14ac:dyDescent="0.25">
      <c r="A7" s="154" t="s">
        <v>50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19" s="9" customFormat="1" ht="10.5" customHeight="1" x14ac:dyDescent="0.25">
      <c r="L8" s="10"/>
    </row>
    <row r="9" spans="1:19" s="9" customFormat="1" ht="15.75" customHeight="1" x14ac:dyDescent="0.25">
      <c r="A9" s="155" t="s">
        <v>28</v>
      </c>
      <c r="B9" s="156" t="s">
        <v>3</v>
      </c>
      <c r="C9" s="157"/>
      <c r="D9" s="157"/>
      <c r="E9" s="157"/>
      <c r="F9" s="157"/>
      <c r="G9" s="157"/>
      <c r="H9" s="157"/>
      <c r="I9" s="157"/>
      <c r="J9" s="157"/>
      <c r="K9" s="156" t="s">
        <v>8</v>
      </c>
      <c r="L9" s="157"/>
      <c r="M9" s="157"/>
      <c r="N9" s="157"/>
      <c r="O9" s="157"/>
      <c r="P9" s="157"/>
      <c r="Q9" s="157"/>
      <c r="R9" s="157"/>
      <c r="S9" s="157"/>
    </row>
    <row r="10" spans="1:19" s="9" customFormat="1" ht="31.5" customHeight="1" x14ac:dyDescent="0.25">
      <c r="A10" s="155"/>
      <c r="B10" s="158" t="s">
        <v>82</v>
      </c>
      <c r="C10" s="159"/>
      <c r="D10" s="160"/>
      <c r="E10" s="158" t="s">
        <v>81</v>
      </c>
      <c r="F10" s="159"/>
      <c r="G10" s="160"/>
      <c r="H10" s="158" t="s">
        <v>83</v>
      </c>
      <c r="I10" s="159"/>
      <c r="J10" s="160"/>
      <c r="K10" s="158" t="s">
        <v>82</v>
      </c>
      <c r="L10" s="159"/>
      <c r="M10" s="160"/>
      <c r="N10" s="158" t="s">
        <v>81</v>
      </c>
      <c r="O10" s="159"/>
      <c r="P10" s="160"/>
      <c r="Q10" s="158" t="s">
        <v>83</v>
      </c>
      <c r="R10" s="159"/>
      <c r="S10" s="160"/>
    </row>
    <row r="11" spans="1:19" s="9" customFormat="1" ht="15.75" customHeight="1" x14ac:dyDescent="0.25">
      <c r="A11" s="155"/>
      <c r="B11" s="161" t="s">
        <v>39</v>
      </c>
      <c r="C11" s="162"/>
      <c r="D11" s="163"/>
      <c r="E11" s="161" t="s">
        <v>39</v>
      </c>
      <c r="F11" s="162"/>
      <c r="G11" s="163"/>
      <c r="H11" s="164" t="s">
        <v>43</v>
      </c>
      <c r="I11" s="165"/>
      <c r="J11" s="166"/>
      <c r="K11" s="161" t="s">
        <v>39</v>
      </c>
      <c r="L11" s="162"/>
      <c r="M11" s="163"/>
      <c r="N11" s="161" t="s">
        <v>39</v>
      </c>
      <c r="O11" s="162"/>
      <c r="P11" s="163"/>
      <c r="Q11" s="93" t="s">
        <v>43</v>
      </c>
      <c r="R11" s="94"/>
      <c r="S11" s="95"/>
    </row>
    <row r="12" spans="1:19" s="9" customFormat="1" ht="38.25" x14ac:dyDescent="0.25">
      <c r="A12" s="155"/>
      <c r="B12" s="19" t="s">
        <v>33</v>
      </c>
      <c r="C12" s="96" t="s">
        <v>34</v>
      </c>
      <c r="D12" s="96" t="s">
        <v>35</v>
      </c>
      <c r="E12" s="19" t="s">
        <v>33</v>
      </c>
      <c r="F12" s="96" t="s">
        <v>34</v>
      </c>
      <c r="G12" s="96" t="s">
        <v>35</v>
      </c>
      <c r="H12" s="25" t="s">
        <v>33</v>
      </c>
      <c r="I12" s="26" t="s">
        <v>34</v>
      </c>
      <c r="J12" s="26" t="s">
        <v>35</v>
      </c>
      <c r="K12" s="19" t="s">
        <v>33</v>
      </c>
      <c r="L12" s="96" t="s">
        <v>34</v>
      </c>
      <c r="M12" s="96" t="s">
        <v>35</v>
      </c>
      <c r="N12" s="19" t="s">
        <v>33</v>
      </c>
      <c r="O12" s="96" t="s">
        <v>34</v>
      </c>
      <c r="P12" s="96" t="s">
        <v>35</v>
      </c>
      <c r="Q12" s="25" t="s">
        <v>33</v>
      </c>
      <c r="R12" s="26" t="s">
        <v>34</v>
      </c>
      <c r="S12" s="26" t="s">
        <v>35</v>
      </c>
    </row>
    <row r="13" spans="1:19" s="9" customFormat="1" x14ac:dyDescent="0.2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1">
        <v>2</v>
      </c>
      <c r="I13" s="21">
        <v>3</v>
      </c>
      <c r="J13" s="21">
        <v>4</v>
      </c>
      <c r="K13" s="20">
        <v>8</v>
      </c>
      <c r="L13" s="20">
        <v>9</v>
      </c>
      <c r="M13" s="20">
        <v>10</v>
      </c>
      <c r="N13" s="20">
        <v>11</v>
      </c>
      <c r="O13" s="20">
        <v>12</v>
      </c>
      <c r="P13" s="20">
        <v>13</v>
      </c>
      <c r="Q13" s="21">
        <v>8</v>
      </c>
      <c r="R13" s="21">
        <v>9</v>
      </c>
      <c r="S13" s="27">
        <v>10</v>
      </c>
    </row>
    <row r="14" spans="1:19" s="8" customFormat="1" x14ac:dyDescent="0.25">
      <c r="A14" s="21">
        <v>0</v>
      </c>
      <c r="B14" s="22">
        <v>1051.57</v>
      </c>
      <c r="C14" s="21"/>
      <c r="D14" s="21"/>
      <c r="E14" s="22">
        <v>6942</v>
      </c>
      <c r="F14" s="21"/>
      <c r="G14" s="21"/>
      <c r="H14" s="21">
        <v>5100.82</v>
      </c>
      <c r="I14" s="21"/>
      <c r="J14" s="21"/>
      <c r="K14" s="22">
        <v>679.3</v>
      </c>
      <c r="L14" s="21"/>
      <c r="M14" s="21"/>
      <c r="N14" s="22">
        <v>6451.01</v>
      </c>
      <c r="O14" s="21"/>
      <c r="P14" s="41"/>
      <c r="Q14" s="22">
        <v>2732.65</v>
      </c>
      <c r="R14" s="28"/>
      <c r="S14" s="29"/>
    </row>
    <row r="15" spans="1:19" s="8" customFormat="1" x14ac:dyDescent="0.25">
      <c r="A15" s="21">
        <v>1</v>
      </c>
      <c r="B15" s="22">
        <f>D15/200+B14</f>
        <v>1051.6599999999999</v>
      </c>
      <c r="C15" s="42">
        <f>B15-B14</f>
        <v>8.9999999999918145E-2</v>
      </c>
      <c r="D15" s="97">
        <v>18</v>
      </c>
      <c r="E15" s="22">
        <f>G15/200+E14</f>
        <v>6942.97</v>
      </c>
      <c r="F15" s="22">
        <f>E15-E14</f>
        <v>0.97000000000025466</v>
      </c>
      <c r="G15" s="97">
        <v>194</v>
      </c>
      <c r="H15" s="21">
        <f>J15/40+H14</f>
        <v>5102.37</v>
      </c>
      <c r="I15" s="21">
        <f>H15-H14</f>
        <v>1.5500000000001819</v>
      </c>
      <c r="J15" s="86">
        <v>62</v>
      </c>
      <c r="K15" s="22">
        <f t="shared" ref="K15:K38" si="0">M15/200+K14</f>
        <v>679.33999999999992</v>
      </c>
      <c r="L15" s="22">
        <f>K15-K14</f>
        <v>3.999999999996362E-2</v>
      </c>
      <c r="M15" s="97">
        <v>8</v>
      </c>
      <c r="N15" s="21">
        <f t="shared" ref="N15:N38" si="1">P15/200+N14</f>
        <v>6451.91</v>
      </c>
      <c r="O15" s="92">
        <f>N15-N14</f>
        <v>0.8999999999996362</v>
      </c>
      <c r="P15" s="97">
        <v>180</v>
      </c>
      <c r="Q15" s="22">
        <f>S15/40+Q14</f>
        <v>2732.9</v>
      </c>
      <c r="R15" s="21">
        <f>Q15-Q14</f>
        <v>0.25</v>
      </c>
      <c r="S15" s="91">
        <v>10</v>
      </c>
    </row>
    <row r="16" spans="1:19" s="8" customFormat="1" x14ac:dyDescent="0.25">
      <c r="A16" s="21">
        <v>2</v>
      </c>
      <c r="B16" s="22">
        <f t="shared" ref="B16:B38" si="2">D16/200+B15</f>
        <v>1051.7599999999998</v>
      </c>
      <c r="C16" s="42">
        <f t="shared" ref="C16:C38" si="3">B16-B15</f>
        <v>9.9999999999909051E-2</v>
      </c>
      <c r="D16" s="97">
        <v>20</v>
      </c>
      <c r="E16" s="22">
        <f t="shared" ref="E16:E38" si="4">G16/200+E15</f>
        <v>6943.89</v>
      </c>
      <c r="F16" s="22">
        <f t="shared" ref="F16:F38" si="5">E16-E15</f>
        <v>0.92000000000007276</v>
      </c>
      <c r="G16" s="97">
        <v>184</v>
      </c>
      <c r="H16" s="21">
        <f t="shared" ref="H16:H38" si="6">J16/40+H15</f>
        <v>5103.92</v>
      </c>
      <c r="I16" s="21">
        <f t="shared" ref="I16:I38" si="7">H16-H15</f>
        <v>1.5500000000001819</v>
      </c>
      <c r="J16" s="86">
        <v>62</v>
      </c>
      <c r="K16" s="22">
        <f t="shared" si="0"/>
        <v>679.38999999999987</v>
      </c>
      <c r="L16" s="22">
        <f t="shared" ref="L16:L38" si="8">K16-K15</f>
        <v>4.9999999999954525E-2</v>
      </c>
      <c r="M16" s="97">
        <v>10</v>
      </c>
      <c r="N16" s="21">
        <f t="shared" si="1"/>
        <v>6452.8</v>
      </c>
      <c r="O16" s="92">
        <f t="shared" ref="O16:O38" si="9">N16-N15</f>
        <v>0.89000000000032742</v>
      </c>
      <c r="P16" s="97">
        <v>178</v>
      </c>
      <c r="Q16" s="22">
        <f t="shared" ref="Q16:Q38" si="10">S16/40+Q15</f>
        <v>2733.15</v>
      </c>
      <c r="R16" s="21">
        <f t="shared" ref="R16:R38" si="11">Q16-Q15</f>
        <v>0.25</v>
      </c>
      <c r="S16" s="91">
        <v>10</v>
      </c>
    </row>
    <row r="17" spans="1:19" s="8" customFormat="1" x14ac:dyDescent="0.25">
      <c r="A17" s="21">
        <v>3</v>
      </c>
      <c r="B17" s="22">
        <f t="shared" si="2"/>
        <v>1051.8499999999997</v>
      </c>
      <c r="C17" s="42">
        <f t="shared" si="3"/>
        <v>8.9999999999918145E-2</v>
      </c>
      <c r="D17" s="97">
        <v>18</v>
      </c>
      <c r="E17" s="22">
        <f t="shared" si="4"/>
        <v>6944.81</v>
      </c>
      <c r="F17" s="22">
        <f t="shared" si="5"/>
        <v>0.92000000000007276</v>
      </c>
      <c r="G17" s="97">
        <v>184</v>
      </c>
      <c r="H17" s="21">
        <f t="shared" si="6"/>
        <v>5105.47</v>
      </c>
      <c r="I17" s="21">
        <f t="shared" si="7"/>
        <v>1.5500000000001819</v>
      </c>
      <c r="J17" s="86">
        <v>62</v>
      </c>
      <c r="K17" s="22">
        <f t="shared" si="0"/>
        <v>679.43999999999983</v>
      </c>
      <c r="L17" s="22">
        <f t="shared" si="8"/>
        <v>4.9999999999954525E-2</v>
      </c>
      <c r="M17" s="97">
        <v>10</v>
      </c>
      <c r="N17" s="21">
        <f t="shared" si="1"/>
        <v>6453.68</v>
      </c>
      <c r="O17" s="92">
        <f t="shared" si="9"/>
        <v>0.88000000000010914</v>
      </c>
      <c r="P17" s="97">
        <v>176</v>
      </c>
      <c r="Q17" s="22">
        <f t="shared" si="10"/>
        <v>2733.4500000000003</v>
      </c>
      <c r="R17" s="21">
        <f t="shared" si="11"/>
        <v>0.3000000000001819</v>
      </c>
      <c r="S17" s="91">
        <v>12</v>
      </c>
    </row>
    <row r="18" spans="1:19" s="8" customFormat="1" x14ac:dyDescent="0.25">
      <c r="A18" s="21">
        <v>4</v>
      </c>
      <c r="B18" s="22">
        <f t="shared" si="2"/>
        <v>1051.9399999999996</v>
      </c>
      <c r="C18" s="42">
        <f t="shared" si="3"/>
        <v>8.9999999999918145E-2</v>
      </c>
      <c r="D18" s="97">
        <v>18</v>
      </c>
      <c r="E18" s="22">
        <f t="shared" si="4"/>
        <v>6945.8200000000006</v>
      </c>
      <c r="F18" s="22">
        <f t="shared" si="5"/>
        <v>1.0100000000002183</v>
      </c>
      <c r="G18" s="97">
        <v>202</v>
      </c>
      <c r="H18" s="21">
        <f t="shared" si="6"/>
        <v>5107.0200000000004</v>
      </c>
      <c r="I18" s="21">
        <f t="shared" si="7"/>
        <v>1.5500000000001819</v>
      </c>
      <c r="J18" s="86">
        <v>62</v>
      </c>
      <c r="K18" s="22">
        <f t="shared" si="0"/>
        <v>679.49999999999977</v>
      </c>
      <c r="L18" s="22">
        <f t="shared" si="8"/>
        <v>5.999999999994543E-2</v>
      </c>
      <c r="M18" s="97">
        <v>12</v>
      </c>
      <c r="N18" s="21">
        <f t="shared" si="1"/>
        <v>6454.6</v>
      </c>
      <c r="O18" s="92">
        <f t="shared" si="9"/>
        <v>0.92000000000007276</v>
      </c>
      <c r="P18" s="97">
        <v>184</v>
      </c>
      <c r="Q18" s="22">
        <f t="shared" si="10"/>
        <v>2733.7000000000003</v>
      </c>
      <c r="R18" s="21">
        <f t="shared" si="11"/>
        <v>0.25</v>
      </c>
      <c r="S18" s="91">
        <v>10</v>
      </c>
    </row>
    <row r="19" spans="1:19" s="8" customFormat="1" x14ac:dyDescent="0.25">
      <c r="A19" s="21">
        <v>5</v>
      </c>
      <c r="B19" s="22">
        <f t="shared" si="2"/>
        <v>1052.0299999999995</v>
      </c>
      <c r="C19" s="42">
        <f t="shared" si="3"/>
        <v>8.9999999999918145E-2</v>
      </c>
      <c r="D19" s="97">
        <v>18</v>
      </c>
      <c r="E19" s="22">
        <f t="shared" si="4"/>
        <v>6946.6500000000005</v>
      </c>
      <c r="F19" s="22">
        <f t="shared" si="5"/>
        <v>0.82999999999992724</v>
      </c>
      <c r="G19" s="97">
        <v>166</v>
      </c>
      <c r="H19" s="21">
        <f t="shared" si="6"/>
        <v>5108.5700000000006</v>
      </c>
      <c r="I19" s="21">
        <f t="shared" si="7"/>
        <v>1.5500000000001819</v>
      </c>
      <c r="J19" s="86">
        <v>62</v>
      </c>
      <c r="K19" s="22">
        <f t="shared" si="0"/>
        <v>679.54999999999973</v>
      </c>
      <c r="L19" s="22">
        <f t="shared" si="8"/>
        <v>4.9999999999954525E-2</v>
      </c>
      <c r="M19" s="97">
        <v>10</v>
      </c>
      <c r="N19" s="21">
        <f t="shared" si="1"/>
        <v>6455.3700000000008</v>
      </c>
      <c r="O19" s="92">
        <f t="shared" si="9"/>
        <v>0.77000000000043656</v>
      </c>
      <c r="P19" s="97">
        <v>154</v>
      </c>
      <c r="Q19" s="22">
        <f t="shared" si="10"/>
        <v>2733.9500000000003</v>
      </c>
      <c r="R19" s="21">
        <f t="shared" si="11"/>
        <v>0.25</v>
      </c>
      <c r="S19" s="91">
        <v>10</v>
      </c>
    </row>
    <row r="20" spans="1:19" s="8" customFormat="1" x14ac:dyDescent="0.25">
      <c r="A20" s="21">
        <v>6</v>
      </c>
      <c r="B20" s="22">
        <f t="shared" si="2"/>
        <v>1052.1199999999994</v>
      </c>
      <c r="C20" s="42">
        <f t="shared" si="3"/>
        <v>8.9999999999918145E-2</v>
      </c>
      <c r="D20" s="97">
        <v>18</v>
      </c>
      <c r="E20" s="22">
        <f t="shared" si="4"/>
        <v>6947.4600000000009</v>
      </c>
      <c r="F20" s="22">
        <f t="shared" si="5"/>
        <v>0.81000000000040018</v>
      </c>
      <c r="G20" s="97">
        <v>162</v>
      </c>
      <c r="H20" s="21">
        <f t="shared" si="6"/>
        <v>5110.170000000001</v>
      </c>
      <c r="I20" s="21">
        <f t="shared" si="7"/>
        <v>1.6000000000003638</v>
      </c>
      <c r="J20" s="86">
        <v>64</v>
      </c>
      <c r="K20" s="22">
        <f t="shared" si="0"/>
        <v>679.60999999999967</v>
      </c>
      <c r="L20" s="22">
        <f t="shared" si="8"/>
        <v>5.999999999994543E-2</v>
      </c>
      <c r="M20" s="97">
        <v>12</v>
      </c>
      <c r="N20" s="21">
        <f t="shared" si="1"/>
        <v>6456.130000000001</v>
      </c>
      <c r="O20" s="92">
        <f t="shared" si="9"/>
        <v>0.76000000000021828</v>
      </c>
      <c r="P20" s="97">
        <v>152</v>
      </c>
      <c r="Q20" s="22">
        <f t="shared" si="10"/>
        <v>2734.2500000000005</v>
      </c>
      <c r="R20" s="21">
        <f t="shared" si="11"/>
        <v>0.3000000000001819</v>
      </c>
      <c r="S20" s="91">
        <v>12</v>
      </c>
    </row>
    <row r="21" spans="1:19" s="8" customFormat="1" x14ac:dyDescent="0.25">
      <c r="A21" s="21">
        <v>7</v>
      </c>
      <c r="B21" s="22">
        <f t="shared" si="2"/>
        <v>1052.2099999999994</v>
      </c>
      <c r="C21" s="42">
        <f t="shared" si="3"/>
        <v>8.9999999999918145E-2</v>
      </c>
      <c r="D21" s="97">
        <v>18</v>
      </c>
      <c r="E21" s="22">
        <f t="shared" si="4"/>
        <v>6948.2800000000007</v>
      </c>
      <c r="F21" s="22">
        <f t="shared" si="5"/>
        <v>0.81999999999970896</v>
      </c>
      <c r="G21" s="97">
        <v>164</v>
      </c>
      <c r="H21" s="21">
        <f t="shared" si="6"/>
        <v>5111.9700000000012</v>
      </c>
      <c r="I21" s="21">
        <f t="shared" si="7"/>
        <v>1.8000000000001819</v>
      </c>
      <c r="J21" s="86">
        <v>72</v>
      </c>
      <c r="K21" s="22">
        <f t="shared" si="0"/>
        <v>679.65999999999963</v>
      </c>
      <c r="L21" s="22">
        <f t="shared" si="8"/>
        <v>4.9999999999954525E-2</v>
      </c>
      <c r="M21" s="97">
        <v>10</v>
      </c>
      <c r="N21" s="21">
        <f t="shared" si="1"/>
        <v>6456.8900000000012</v>
      </c>
      <c r="O21" s="92">
        <f t="shared" si="9"/>
        <v>0.76000000000021828</v>
      </c>
      <c r="P21" s="97">
        <v>152</v>
      </c>
      <c r="Q21" s="22">
        <f t="shared" si="10"/>
        <v>2734.7000000000003</v>
      </c>
      <c r="R21" s="21">
        <f t="shared" si="11"/>
        <v>0.4499999999998181</v>
      </c>
      <c r="S21" s="91">
        <v>18</v>
      </c>
    </row>
    <row r="22" spans="1:19" s="8" customFormat="1" x14ac:dyDescent="0.25">
      <c r="A22" s="21">
        <v>8</v>
      </c>
      <c r="B22" s="22">
        <f t="shared" si="2"/>
        <v>1052.3199999999993</v>
      </c>
      <c r="C22" s="42">
        <f t="shared" si="3"/>
        <v>0.10999999999989996</v>
      </c>
      <c r="D22" s="97">
        <v>22</v>
      </c>
      <c r="E22" s="22">
        <f t="shared" si="4"/>
        <v>6949.1500000000005</v>
      </c>
      <c r="F22" s="22">
        <f t="shared" si="5"/>
        <v>0.86999999999989086</v>
      </c>
      <c r="G22" s="97">
        <v>174</v>
      </c>
      <c r="H22" s="21">
        <f t="shared" si="6"/>
        <v>5114.5200000000013</v>
      </c>
      <c r="I22" s="21">
        <f t="shared" si="7"/>
        <v>2.5500000000001819</v>
      </c>
      <c r="J22" s="86">
        <v>102</v>
      </c>
      <c r="K22" s="22">
        <f t="shared" si="0"/>
        <v>679.72999999999968</v>
      </c>
      <c r="L22" s="22">
        <f t="shared" si="8"/>
        <v>7.0000000000050022E-2</v>
      </c>
      <c r="M22" s="97">
        <v>14</v>
      </c>
      <c r="N22" s="21">
        <f t="shared" si="1"/>
        <v>6457.6400000000012</v>
      </c>
      <c r="O22" s="92">
        <f t="shared" si="9"/>
        <v>0.75</v>
      </c>
      <c r="P22" s="97">
        <v>150</v>
      </c>
      <c r="Q22" s="22">
        <f t="shared" si="10"/>
        <v>2735.6000000000004</v>
      </c>
      <c r="R22" s="21">
        <f t="shared" si="11"/>
        <v>0.90000000000009095</v>
      </c>
      <c r="S22" s="91">
        <v>36</v>
      </c>
    </row>
    <row r="23" spans="1:19" s="8" customFormat="1" x14ac:dyDescent="0.25">
      <c r="A23" s="21">
        <v>9</v>
      </c>
      <c r="B23" s="22">
        <f t="shared" si="2"/>
        <v>1052.4599999999994</v>
      </c>
      <c r="C23" s="42">
        <f t="shared" si="3"/>
        <v>0.14000000000010004</v>
      </c>
      <c r="D23" s="97">
        <v>28</v>
      </c>
      <c r="E23" s="22">
        <f t="shared" si="4"/>
        <v>6950.1200000000008</v>
      </c>
      <c r="F23" s="22">
        <f t="shared" si="5"/>
        <v>0.97000000000025466</v>
      </c>
      <c r="G23" s="97">
        <v>194</v>
      </c>
      <c r="H23" s="21">
        <f t="shared" si="6"/>
        <v>5117.420000000001</v>
      </c>
      <c r="I23" s="21">
        <f t="shared" si="7"/>
        <v>2.8999999999996362</v>
      </c>
      <c r="J23" s="86">
        <v>116</v>
      </c>
      <c r="K23" s="22">
        <f t="shared" si="0"/>
        <v>679.81999999999971</v>
      </c>
      <c r="L23" s="22">
        <f t="shared" si="8"/>
        <v>9.0000000000031832E-2</v>
      </c>
      <c r="M23" s="97">
        <v>18</v>
      </c>
      <c r="N23" s="21">
        <f t="shared" si="1"/>
        <v>6458.2800000000016</v>
      </c>
      <c r="O23" s="92">
        <f t="shared" si="9"/>
        <v>0.64000000000032742</v>
      </c>
      <c r="P23" s="97">
        <v>128</v>
      </c>
      <c r="Q23" s="22">
        <f t="shared" si="10"/>
        <v>2736.55</v>
      </c>
      <c r="R23" s="21">
        <f t="shared" si="11"/>
        <v>0.9499999999998181</v>
      </c>
      <c r="S23" s="91">
        <v>38</v>
      </c>
    </row>
    <row r="24" spans="1:19" s="8" customFormat="1" x14ac:dyDescent="0.25">
      <c r="A24" s="21">
        <v>10</v>
      </c>
      <c r="B24" s="22">
        <f t="shared" si="2"/>
        <v>1052.6299999999994</v>
      </c>
      <c r="C24" s="42">
        <f t="shared" si="3"/>
        <v>0.17000000000007276</v>
      </c>
      <c r="D24" s="97">
        <v>34</v>
      </c>
      <c r="E24" s="22">
        <f t="shared" si="4"/>
        <v>6951.0300000000007</v>
      </c>
      <c r="F24" s="22">
        <f t="shared" si="5"/>
        <v>0.90999999999985448</v>
      </c>
      <c r="G24" s="97">
        <v>182</v>
      </c>
      <c r="H24" s="21">
        <f t="shared" si="6"/>
        <v>5120.0700000000006</v>
      </c>
      <c r="I24" s="21">
        <f t="shared" si="7"/>
        <v>2.6499999999996362</v>
      </c>
      <c r="J24" s="86">
        <v>106</v>
      </c>
      <c r="K24" s="22">
        <f t="shared" si="0"/>
        <v>679.92999999999972</v>
      </c>
      <c r="L24" s="22">
        <f t="shared" si="8"/>
        <v>0.11000000000001364</v>
      </c>
      <c r="M24" s="97">
        <v>22</v>
      </c>
      <c r="N24" s="21">
        <f t="shared" si="1"/>
        <v>6459.0400000000018</v>
      </c>
      <c r="O24" s="92">
        <f t="shared" si="9"/>
        <v>0.76000000000021828</v>
      </c>
      <c r="P24" s="97">
        <v>152</v>
      </c>
      <c r="Q24" s="22">
        <f t="shared" si="10"/>
        <v>2737.55</v>
      </c>
      <c r="R24" s="21">
        <f t="shared" si="11"/>
        <v>1</v>
      </c>
      <c r="S24" s="91">
        <v>40</v>
      </c>
    </row>
    <row r="25" spans="1:19" s="8" customFormat="1" x14ac:dyDescent="0.25">
      <c r="A25" s="21">
        <v>11</v>
      </c>
      <c r="B25" s="22">
        <f t="shared" si="2"/>
        <v>1052.7799999999995</v>
      </c>
      <c r="C25" s="42">
        <f t="shared" si="3"/>
        <v>0.15000000000009095</v>
      </c>
      <c r="D25" s="97">
        <v>30</v>
      </c>
      <c r="E25" s="22">
        <f t="shared" si="4"/>
        <v>6952.1</v>
      </c>
      <c r="F25" s="22">
        <f t="shared" si="5"/>
        <v>1.069999999999709</v>
      </c>
      <c r="G25" s="97">
        <v>214</v>
      </c>
      <c r="H25" s="21">
        <f t="shared" si="6"/>
        <v>5122.3700000000008</v>
      </c>
      <c r="I25" s="21">
        <f t="shared" si="7"/>
        <v>2.3000000000001819</v>
      </c>
      <c r="J25" s="86">
        <v>92</v>
      </c>
      <c r="K25" s="22">
        <f t="shared" si="0"/>
        <v>680.00999999999976</v>
      </c>
      <c r="L25" s="22">
        <f t="shared" si="8"/>
        <v>8.0000000000040927E-2</v>
      </c>
      <c r="M25" s="97">
        <v>16</v>
      </c>
      <c r="N25" s="21">
        <f t="shared" si="1"/>
        <v>6459.9700000000021</v>
      </c>
      <c r="O25" s="92">
        <f t="shared" si="9"/>
        <v>0.93000000000029104</v>
      </c>
      <c r="P25" s="97">
        <v>186</v>
      </c>
      <c r="Q25" s="22">
        <f t="shared" si="10"/>
        <v>2738.5</v>
      </c>
      <c r="R25" s="21">
        <f t="shared" si="11"/>
        <v>0.9499999999998181</v>
      </c>
      <c r="S25" s="91">
        <v>38</v>
      </c>
    </row>
    <row r="26" spans="1:19" s="8" customFormat="1" x14ac:dyDescent="0.25">
      <c r="A26" s="21">
        <v>12</v>
      </c>
      <c r="B26" s="22">
        <f t="shared" si="2"/>
        <v>1053.0199999999995</v>
      </c>
      <c r="C26" s="42">
        <f t="shared" si="3"/>
        <v>0.24000000000000909</v>
      </c>
      <c r="D26" s="97">
        <v>48</v>
      </c>
      <c r="E26" s="22">
        <f t="shared" si="4"/>
        <v>6953.02</v>
      </c>
      <c r="F26" s="22">
        <f t="shared" si="5"/>
        <v>0.92000000000007276</v>
      </c>
      <c r="G26" s="97">
        <v>184</v>
      </c>
      <c r="H26" s="21">
        <f t="shared" si="6"/>
        <v>5124.6200000000008</v>
      </c>
      <c r="I26" s="21">
        <f t="shared" si="7"/>
        <v>2.25</v>
      </c>
      <c r="J26" s="86">
        <v>90</v>
      </c>
      <c r="K26" s="22">
        <f t="shared" si="0"/>
        <v>680.16999999999973</v>
      </c>
      <c r="L26" s="22">
        <f t="shared" si="8"/>
        <v>0.15999999999996817</v>
      </c>
      <c r="M26" s="97">
        <v>32</v>
      </c>
      <c r="N26" s="21">
        <f t="shared" si="1"/>
        <v>6460.7200000000021</v>
      </c>
      <c r="O26" s="92">
        <f t="shared" si="9"/>
        <v>0.75</v>
      </c>
      <c r="P26" s="97">
        <v>150</v>
      </c>
      <c r="Q26" s="22">
        <f t="shared" si="10"/>
        <v>2739.4</v>
      </c>
      <c r="R26" s="21">
        <f t="shared" si="11"/>
        <v>0.90000000000009095</v>
      </c>
      <c r="S26" s="91">
        <v>36</v>
      </c>
    </row>
    <row r="27" spans="1:19" s="8" customFormat="1" x14ac:dyDescent="0.25">
      <c r="A27" s="21">
        <v>13</v>
      </c>
      <c r="B27" s="22">
        <f t="shared" si="2"/>
        <v>1053.3199999999995</v>
      </c>
      <c r="C27" s="42">
        <f t="shared" si="3"/>
        <v>0.29999999999995453</v>
      </c>
      <c r="D27" s="97">
        <v>60</v>
      </c>
      <c r="E27" s="22">
        <f t="shared" si="4"/>
        <v>6954.06</v>
      </c>
      <c r="F27" s="22">
        <f t="shared" si="5"/>
        <v>1.0399999999999636</v>
      </c>
      <c r="G27" s="97">
        <v>208</v>
      </c>
      <c r="H27" s="21">
        <f t="shared" si="6"/>
        <v>5127.0200000000004</v>
      </c>
      <c r="I27" s="21">
        <f t="shared" si="7"/>
        <v>2.3999999999996362</v>
      </c>
      <c r="J27" s="86">
        <v>96</v>
      </c>
      <c r="K27" s="22">
        <f t="shared" si="0"/>
        <v>680.3299999999997</v>
      </c>
      <c r="L27" s="22">
        <f t="shared" si="8"/>
        <v>0.15999999999996817</v>
      </c>
      <c r="M27" s="97">
        <v>32</v>
      </c>
      <c r="N27" s="21">
        <f t="shared" si="1"/>
        <v>6461.5700000000024</v>
      </c>
      <c r="O27" s="92">
        <f t="shared" si="9"/>
        <v>0.8500000000003638</v>
      </c>
      <c r="P27" s="97">
        <v>170</v>
      </c>
      <c r="Q27" s="22">
        <f t="shared" si="10"/>
        <v>2740.4</v>
      </c>
      <c r="R27" s="21">
        <f t="shared" si="11"/>
        <v>1</v>
      </c>
      <c r="S27" s="91">
        <v>40</v>
      </c>
    </row>
    <row r="28" spans="1:19" s="8" customFormat="1" x14ac:dyDescent="0.25">
      <c r="A28" s="21">
        <v>14</v>
      </c>
      <c r="B28" s="22">
        <f t="shared" si="2"/>
        <v>1053.5999999999995</v>
      </c>
      <c r="C28" s="42">
        <f t="shared" si="3"/>
        <v>0.27999999999997272</v>
      </c>
      <c r="D28" s="97">
        <v>56</v>
      </c>
      <c r="E28" s="22">
        <f t="shared" si="4"/>
        <v>6954.96</v>
      </c>
      <c r="F28" s="22">
        <f t="shared" si="5"/>
        <v>0.8999999999996362</v>
      </c>
      <c r="G28" s="97">
        <v>180</v>
      </c>
      <c r="H28" s="21">
        <f t="shared" si="6"/>
        <v>5129.3200000000006</v>
      </c>
      <c r="I28" s="21">
        <f t="shared" si="7"/>
        <v>2.3000000000001819</v>
      </c>
      <c r="J28" s="86">
        <v>92</v>
      </c>
      <c r="K28" s="22">
        <f t="shared" si="0"/>
        <v>680.48999999999967</v>
      </c>
      <c r="L28" s="22">
        <f t="shared" si="8"/>
        <v>0.15999999999996817</v>
      </c>
      <c r="M28" s="97">
        <v>32</v>
      </c>
      <c r="N28" s="21">
        <f t="shared" si="1"/>
        <v>6462.260000000002</v>
      </c>
      <c r="O28" s="92">
        <f t="shared" si="9"/>
        <v>0.68999999999959982</v>
      </c>
      <c r="P28" s="97">
        <v>138</v>
      </c>
      <c r="Q28" s="22">
        <f t="shared" si="10"/>
        <v>2741.35</v>
      </c>
      <c r="R28" s="21">
        <f t="shared" si="11"/>
        <v>0.9499999999998181</v>
      </c>
      <c r="S28" s="91">
        <v>38</v>
      </c>
    </row>
    <row r="29" spans="1:19" s="8" customFormat="1" x14ac:dyDescent="0.25">
      <c r="A29" s="21">
        <v>15</v>
      </c>
      <c r="B29" s="22">
        <f t="shared" si="2"/>
        <v>1053.8499999999995</v>
      </c>
      <c r="C29" s="42">
        <f t="shared" si="3"/>
        <v>0.25</v>
      </c>
      <c r="D29" s="97">
        <v>50</v>
      </c>
      <c r="E29" s="22">
        <f t="shared" si="4"/>
        <v>6955.84</v>
      </c>
      <c r="F29" s="22">
        <f t="shared" si="5"/>
        <v>0.88000000000010914</v>
      </c>
      <c r="G29" s="97">
        <v>176</v>
      </c>
      <c r="H29" s="21">
        <f t="shared" si="6"/>
        <v>5131.2700000000004</v>
      </c>
      <c r="I29" s="21">
        <f t="shared" si="7"/>
        <v>1.9499999999998181</v>
      </c>
      <c r="J29" s="86">
        <v>78</v>
      </c>
      <c r="K29" s="22">
        <f t="shared" si="0"/>
        <v>680.61999999999966</v>
      </c>
      <c r="L29" s="22">
        <f t="shared" si="8"/>
        <v>0.12999999999999545</v>
      </c>
      <c r="M29" s="97">
        <v>26</v>
      </c>
      <c r="N29" s="21">
        <f t="shared" si="1"/>
        <v>6462.9300000000021</v>
      </c>
      <c r="O29" s="92">
        <f t="shared" si="9"/>
        <v>0.67000000000007276</v>
      </c>
      <c r="P29" s="97">
        <v>134</v>
      </c>
      <c r="Q29" s="22">
        <f t="shared" si="10"/>
        <v>2742.25</v>
      </c>
      <c r="R29" s="21">
        <f t="shared" si="11"/>
        <v>0.90000000000009095</v>
      </c>
      <c r="S29" s="91">
        <v>36</v>
      </c>
    </row>
    <row r="30" spans="1:19" s="8" customFormat="1" x14ac:dyDescent="0.25">
      <c r="A30" s="21">
        <v>16</v>
      </c>
      <c r="B30" s="22">
        <f t="shared" si="2"/>
        <v>1054.0199999999995</v>
      </c>
      <c r="C30" s="42">
        <f t="shared" si="3"/>
        <v>0.17000000000007276</v>
      </c>
      <c r="D30" s="97">
        <v>34</v>
      </c>
      <c r="E30" s="22">
        <f t="shared" si="4"/>
        <v>6956.9400000000005</v>
      </c>
      <c r="F30" s="22">
        <f t="shared" si="5"/>
        <v>1.1000000000003638</v>
      </c>
      <c r="G30" s="97">
        <v>220</v>
      </c>
      <c r="H30" s="21">
        <f t="shared" si="6"/>
        <v>5133.3200000000006</v>
      </c>
      <c r="I30" s="21">
        <f t="shared" si="7"/>
        <v>2.0500000000001819</v>
      </c>
      <c r="J30" s="86">
        <v>82</v>
      </c>
      <c r="K30" s="22">
        <f t="shared" si="0"/>
        <v>680.72999999999968</v>
      </c>
      <c r="L30" s="22">
        <f t="shared" si="8"/>
        <v>0.11000000000001364</v>
      </c>
      <c r="M30" s="97">
        <v>22</v>
      </c>
      <c r="N30" s="21">
        <f t="shared" si="1"/>
        <v>6463.8600000000024</v>
      </c>
      <c r="O30" s="92">
        <f t="shared" si="9"/>
        <v>0.93000000000029104</v>
      </c>
      <c r="P30" s="97">
        <v>186</v>
      </c>
      <c r="Q30" s="22">
        <f t="shared" si="10"/>
        <v>2743.05</v>
      </c>
      <c r="R30" s="21">
        <f t="shared" si="11"/>
        <v>0.8000000000001819</v>
      </c>
      <c r="S30" s="91">
        <v>32</v>
      </c>
    </row>
    <row r="31" spans="1:19" s="8" customFormat="1" x14ac:dyDescent="0.25">
      <c r="A31" s="21">
        <v>17</v>
      </c>
      <c r="B31" s="22">
        <f t="shared" si="2"/>
        <v>1054.1599999999996</v>
      </c>
      <c r="C31" s="42">
        <f t="shared" si="3"/>
        <v>0.14000000000010004</v>
      </c>
      <c r="D31" s="97">
        <v>28</v>
      </c>
      <c r="E31" s="22">
        <f t="shared" si="4"/>
        <v>6957.7800000000007</v>
      </c>
      <c r="F31" s="22">
        <f t="shared" si="5"/>
        <v>0.84000000000014552</v>
      </c>
      <c r="G31" s="97">
        <v>168</v>
      </c>
      <c r="H31" s="21">
        <f t="shared" si="6"/>
        <v>5135.22</v>
      </c>
      <c r="I31" s="21">
        <f t="shared" si="7"/>
        <v>1.8999999999996362</v>
      </c>
      <c r="J31" s="86">
        <v>76</v>
      </c>
      <c r="K31" s="22">
        <f t="shared" si="0"/>
        <v>680.8299999999997</v>
      </c>
      <c r="L31" s="22">
        <f t="shared" si="8"/>
        <v>0.10000000000002274</v>
      </c>
      <c r="M31" s="97">
        <v>20</v>
      </c>
      <c r="N31" s="21">
        <f t="shared" si="1"/>
        <v>6464.5700000000024</v>
      </c>
      <c r="O31" s="92">
        <f t="shared" si="9"/>
        <v>0.71000000000003638</v>
      </c>
      <c r="P31" s="97">
        <v>142</v>
      </c>
      <c r="Q31" s="22">
        <f t="shared" si="10"/>
        <v>2743.75</v>
      </c>
      <c r="R31" s="21">
        <f t="shared" si="11"/>
        <v>0.6999999999998181</v>
      </c>
      <c r="S31" s="91">
        <v>28</v>
      </c>
    </row>
    <row r="32" spans="1:19" s="8" customFormat="1" x14ac:dyDescent="0.25">
      <c r="A32" s="21">
        <v>18</v>
      </c>
      <c r="B32" s="22">
        <f t="shared" si="2"/>
        <v>1054.3099999999997</v>
      </c>
      <c r="C32" s="42">
        <f t="shared" si="3"/>
        <v>0.15000000000009095</v>
      </c>
      <c r="D32" s="97">
        <v>30</v>
      </c>
      <c r="E32" s="22">
        <f t="shared" si="4"/>
        <v>6958.5400000000009</v>
      </c>
      <c r="F32" s="22">
        <f t="shared" si="5"/>
        <v>0.76000000000021828</v>
      </c>
      <c r="G32" s="97">
        <v>152</v>
      </c>
      <c r="H32" s="21">
        <f t="shared" si="6"/>
        <v>5136.5200000000004</v>
      </c>
      <c r="I32" s="21">
        <f t="shared" si="7"/>
        <v>1.3000000000001819</v>
      </c>
      <c r="J32" s="86">
        <v>52</v>
      </c>
      <c r="K32" s="22">
        <f t="shared" si="0"/>
        <v>680.93999999999971</v>
      </c>
      <c r="L32" s="22">
        <f t="shared" si="8"/>
        <v>0.11000000000001364</v>
      </c>
      <c r="M32" s="97">
        <v>22</v>
      </c>
      <c r="N32" s="21">
        <f t="shared" si="1"/>
        <v>6465.2300000000023</v>
      </c>
      <c r="O32" s="92">
        <f t="shared" si="9"/>
        <v>0.65999999999985448</v>
      </c>
      <c r="P32" s="97">
        <v>132</v>
      </c>
      <c r="Q32" s="22">
        <f t="shared" si="10"/>
        <v>2744.4</v>
      </c>
      <c r="R32" s="21">
        <f t="shared" si="11"/>
        <v>0.65000000000009095</v>
      </c>
      <c r="S32" s="91">
        <v>26</v>
      </c>
    </row>
    <row r="33" spans="1:19" s="8" customFormat="1" x14ac:dyDescent="0.25">
      <c r="A33" s="21">
        <v>19</v>
      </c>
      <c r="B33" s="22">
        <f t="shared" si="2"/>
        <v>1054.4899999999998</v>
      </c>
      <c r="C33" s="42">
        <f t="shared" si="3"/>
        <v>0.18000000000006366</v>
      </c>
      <c r="D33" s="97">
        <v>36</v>
      </c>
      <c r="E33" s="22">
        <f t="shared" si="4"/>
        <v>6959.4800000000005</v>
      </c>
      <c r="F33" s="22">
        <f t="shared" si="5"/>
        <v>0.93999999999959982</v>
      </c>
      <c r="G33" s="97">
        <v>188</v>
      </c>
      <c r="H33" s="21">
        <f t="shared" si="6"/>
        <v>5137.6200000000008</v>
      </c>
      <c r="I33" s="21">
        <f t="shared" si="7"/>
        <v>1.1000000000003638</v>
      </c>
      <c r="J33" s="86">
        <v>44</v>
      </c>
      <c r="K33" s="22">
        <f t="shared" si="0"/>
        <v>681.06999999999971</v>
      </c>
      <c r="L33" s="22">
        <f t="shared" si="8"/>
        <v>0.12999999999999545</v>
      </c>
      <c r="M33" s="97">
        <v>26</v>
      </c>
      <c r="N33" s="21">
        <f t="shared" si="1"/>
        <v>6466.0700000000024</v>
      </c>
      <c r="O33" s="92">
        <f t="shared" si="9"/>
        <v>0.84000000000014552</v>
      </c>
      <c r="P33" s="97">
        <v>168</v>
      </c>
      <c r="Q33" s="22">
        <f t="shared" si="10"/>
        <v>2744.9</v>
      </c>
      <c r="R33" s="21">
        <f t="shared" si="11"/>
        <v>0.5</v>
      </c>
      <c r="S33" s="91">
        <v>20</v>
      </c>
    </row>
    <row r="34" spans="1:19" s="8" customFormat="1" x14ac:dyDescent="0.25">
      <c r="A34" s="21">
        <v>20</v>
      </c>
      <c r="B34" s="22">
        <f t="shared" si="2"/>
        <v>1054.6399999999999</v>
      </c>
      <c r="C34" s="42">
        <f t="shared" si="3"/>
        <v>0.15000000000009095</v>
      </c>
      <c r="D34" s="97">
        <v>30</v>
      </c>
      <c r="E34" s="22">
        <f t="shared" si="4"/>
        <v>6960.3700000000008</v>
      </c>
      <c r="F34" s="22">
        <f t="shared" si="5"/>
        <v>0.89000000000032742</v>
      </c>
      <c r="G34" s="97">
        <v>178</v>
      </c>
      <c r="H34" s="21">
        <f t="shared" si="6"/>
        <v>5138.6200000000008</v>
      </c>
      <c r="I34" s="21">
        <f t="shared" si="7"/>
        <v>1</v>
      </c>
      <c r="J34" s="86">
        <v>40</v>
      </c>
      <c r="K34" s="22">
        <f t="shared" si="0"/>
        <v>681.16999999999973</v>
      </c>
      <c r="L34" s="22">
        <f t="shared" si="8"/>
        <v>0.10000000000002274</v>
      </c>
      <c r="M34" s="97">
        <v>20</v>
      </c>
      <c r="N34" s="21">
        <f t="shared" si="1"/>
        <v>6466.8300000000027</v>
      </c>
      <c r="O34" s="92">
        <f t="shared" si="9"/>
        <v>0.76000000000021828</v>
      </c>
      <c r="P34" s="97">
        <v>152</v>
      </c>
      <c r="Q34" s="22">
        <f t="shared" si="10"/>
        <v>2745.3</v>
      </c>
      <c r="R34" s="21">
        <f t="shared" si="11"/>
        <v>0.40000000000009095</v>
      </c>
      <c r="S34" s="91">
        <v>16</v>
      </c>
    </row>
    <row r="35" spans="1:19" s="8" customFormat="1" x14ac:dyDescent="0.25">
      <c r="A35" s="21">
        <v>21</v>
      </c>
      <c r="B35" s="22">
        <f t="shared" si="2"/>
        <v>1054.8399999999999</v>
      </c>
      <c r="C35" s="42">
        <f t="shared" si="3"/>
        <v>0.20000000000004547</v>
      </c>
      <c r="D35" s="97">
        <v>40</v>
      </c>
      <c r="E35" s="22">
        <f t="shared" si="4"/>
        <v>6961.4000000000005</v>
      </c>
      <c r="F35" s="22">
        <f t="shared" si="5"/>
        <v>1.0299999999997453</v>
      </c>
      <c r="G35" s="97">
        <v>206</v>
      </c>
      <c r="H35" s="21">
        <f t="shared" si="6"/>
        <v>5139.5700000000006</v>
      </c>
      <c r="I35" s="21">
        <f t="shared" si="7"/>
        <v>0.9499999999998181</v>
      </c>
      <c r="J35" s="86">
        <v>38</v>
      </c>
      <c r="K35" s="22">
        <f t="shared" si="0"/>
        <v>681.29999999999973</v>
      </c>
      <c r="L35" s="22">
        <f t="shared" si="8"/>
        <v>0.12999999999999545</v>
      </c>
      <c r="M35" s="97">
        <v>26</v>
      </c>
      <c r="N35" s="21">
        <f t="shared" si="1"/>
        <v>6467.7400000000025</v>
      </c>
      <c r="O35" s="92">
        <f t="shared" si="9"/>
        <v>0.90999999999985448</v>
      </c>
      <c r="P35" s="97">
        <v>182</v>
      </c>
      <c r="Q35" s="22">
        <f t="shared" si="10"/>
        <v>2745.7000000000003</v>
      </c>
      <c r="R35" s="21">
        <f t="shared" si="11"/>
        <v>0.40000000000009095</v>
      </c>
      <c r="S35" s="91">
        <v>16</v>
      </c>
    </row>
    <row r="36" spans="1:19" s="8" customFormat="1" x14ac:dyDescent="0.25">
      <c r="A36" s="21">
        <v>22</v>
      </c>
      <c r="B36" s="22">
        <f t="shared" si="2"/>
        <v>1054.9599999999998</v>
      </c>
      <c r="C36" s="42">
        <f t="shared" si="3"/>
        <v>0.11999999999989086</v>
      </c>
      <c r="D36" s="97">
        <v>24</v>
      </c>
      <c r="E36" s="22">
        <f t="shared" si="4"/>
        <v>6962.4000000000005</v>
      </c>
      <c r="F36" s="22">
        <f t="shared" si="5"/>
        <v>1</v>
      </c>
      <c r="G36" s="97">
        <v>200</v>
      </c>
      <c r="H36" s="21">
        <f t="shared" si="6"/>
        <v>5140.5200000000004</v>
      </c>
      <c r="I36" s="21">
        <f t="shared" si="7"/>
        <v>0.9499999999998181</v>
      </c>
      <c r="J36" s="86">
        <v>38</v>
      </c>
      <c r="K36" s="22">
        <f t="shared" si="0"/>
        <v>681.37999999999977</v>
      </c>
      <c r="L36" s="22">
        <f t="shared" si="8"/>
        <v>8.0000000000040927E-2</v>
      </c>
      <c r="M36" s="97">
        <v>16</v>
      </c>
      <c r="N36" s="21">
        <f t="shared" si="1"/>
        <v>6468.6000000000022</v>
      </c>
      <c r="O36" s="92">
        <f t="shared" si="9"/>
        <v>0.85999999999967258</v>
      </c>
      <c r="P36" s="97">
        <v>172</v>
      </c>
      <c r="Q36" s="22">
        <f t="shared" si="10"/>
        <v>2746.0000000000005</v>
      </c>
      <c r="R36" s="21">
        <f t="shared" si="11"/>
        <v>0.3000000000001819</v>
      </c>
      <c r="S36" s="91">
        <v>12</v>
      </c>
    </row>
    <row r="37" spans="1:19" s="8" customFormat="1" x14ac:dyDescent="0.25">
      <c r="A37" s="21">
        <v>23</v>
      </c>
      <c r="B37" s="22">
        <f t="shared" si="2"/>
        <v>1055.0399999999997</v>
      </c>
      <c r="C37" s="42">
        <f t="shared" si="3"/>
        <v>7.999999999992724E-2</v>
      </c>
      <c r="D37" s="97">
        <v>16</v>
      </c>
      <c r="E37" s="22">
        <f t="shared" si="4"/>
        <v>6963.4000000000005</v>
      </c>
      <c r="F37" s="22">
        <f t="shared" si="5"/>
        <v>1</v>
      </c>
      <c r="G37" s="97">
        <v>200</v>
      </c>
      <c r="H37" s="21">
        <f t="shared" si="6"/>
        <v>5141.47</v>
      </c>
      <c r="I37" s="21">
        <f t="shared" si="7"/>
        <v>0.9499999999998181</v>
      </c>
      <c r="J37" s="86">
        <v>38</v>
      </c>
      <c r="K37" s="22">
        <f t="shared" si="0"/>
        <v>681.41999999999973</v>
      </c>
      <c r="L37" s="22">
        <f t="shared" si="8"/>
        <v>3.999999999996362E-2</v>
      </c>
      <c r="M37" s="97">
        <v>8</v>
      </c>
      <c r="N37" s="21">
        <f t="shared" si="1"/>
        <v>6469.4600000000019</v>
      </c>
      <c r="O37" s="92">
        <f t="shared" si="9"/>
        <v>0.85999999999967258</v>
      </c>
      <c r="P37" s="97">
        <v>172</v>
      </c>
      <c r="Q37" s="22">
        <f t="shared" si="10"/>
        <v>2746.3500000000004</v>
      </c>
      <c r="R37" s="21">
        <f t="shared" si="11"/>
        <v>0.34999999999990905</v>
      </c>
      <c r="S37" s="91">
        <v>14</v>
      </c>
    </row>
    <row r="38" spans="1:19" s="8" customFormat="1" x14ac:dyDescent="0.25">
      <c r="A38" s="21">
        <v>24</v>
      </c>
      <c r="B38" s="22">
        <f t="shared" si="2"/>
        <v>1055.1199999999997</v>
      </c>
      <c r="C38" s="42">
        <f t="shared" si="3"/>
        <v>7.999999999992724E-2</v>
      </c>
      <c r="D38" s="97">
        <v>16</v>
      </c>
      <c r="E38" s="22">
        <f t="shared" si="4"/>
        <v>6964.4100000000008</v>
      </c>
      <c r="F38" s="22">
        <f t="shared" si="5"/>
        <v>1.0100000000002183</v>
      </c>
      <c r="G38" s="97">
        <v>202</v>
      </c>
      <c r="H38" s="21">
        <f t="shared" si="6"/>
        <v>5142.3200000000006</v>
      </c>
      <c r="I38" s="21">
        <f t="shared" si="7"/>
        <v>0.8500000000003638</v>
      </c>
      <c r="J38" s="86">
        <v>34</v>
      </c>
      <c r="K38" s="22">
        <f t="shared" si="0"/>
        <v>681.4599999999997</v>
      </c>
      <c r="L38" s="22">
        <f t="shared" si="8"/>
        <v>3.999999999996362E-2</v>
      </c>
      <c r="M38" s="97">
        <v>8</v>
      </c>
      <c r="N38" s="21">
        <f t="shared" si="1"/>
        <v>6470.3200000000015</v>
      </c>
      <c r="O38" s="92">
        <f t="shared" si="9"/>
        <v>0.85999999999967258</v>
      </c>
      <c r="P38" s="97">
        <v>172</v>
      </c>
      <c r="Q38" s="22">
        <f t="shared" si="10"/>
        <v>2746.55</v>
      </c>
      <c r="R38" s="21">
        <f t="shared" si="11"/>
        <v>0.1999999999998181</v>
      </c>
      <c r="S38" s="91">
        <v>8</v>
      </c>
    </row>
    <row r="39" spans="1:19" s="8" customFormat="1" x14ac:dyDescent="0.25">
      <c r="A39" s="21" t="s">
        <v>36</v>
      </c>
      <c r="B39" s="23"/>
      <c r="C39" s="22">
        <f>SUM(C15:C38)</f>
        <v>3.5499999999997272</v>
      </c>
      <c r="D39" s="24">
        <f>SUM(D15:D38)</f>
        <v>710</v>
      </c>
      <c r="E39" s="23"/>
      <c r="F39" s="22">
        <f>SUM(F15:F38)</f>
        <v>22.410000000000764</v>
      </c>
      <c r="G39" s="24">
        <f>SUM(G15:G38)</f>
        <v>4482</v>
      </c>
      <c r="H39" s="21"/>
      <c r="I39" s="44">
        <f>SUM(I15:I38)</f>
        <v>41.500000000000909</v>
      </c>
      <c r="J39" s="45">
        <f>SUM(J15:J38)</f>
        <v>1660</v>
      </c>
      <c r="K39" s="21"/>
      <c r="L39" s="22">
        <f>SUM(L15:L38)</f>
        <v>2.1599999999997408</v>
      </c>
      <c r="M39" s="24">
        <f>SUM(M15:M38)</f>
        <v>432</v>
      </c>
      <c r="N39" s="21"/>
      <c r="O39" s="21">
        <f>SUM(O15:O38)</f>
        <v>19.31000000000131</v>
      </c>
      <c r="P39" s="43">
        <f>SUM(P15:P38)</f>
        <v>3862</v>
      </c>
      <c r="Q39" s="44"/>
      <c r="R39" s="44">
        <f t="shared" ref="R39:S39" si="12">SUM(R15:R38)</f>
        <v>13.900000000000091</v>
      </c>
      <c r="S39" s="44">
        <f t="shared" si="12"/>
        <v>556</v>
      </c>
    </row>
    <row r="40" spans="1:19" s="9" customFormat="1" ht="21" customHeight="1" x14ac:dyDescent="0.25"/>
    <row r="41" spans="1:19" s="9" customFormat="1" x14ac:dyDescent="0.25">
      <c r="B41" s="7" t="s">
        <v>103</v>
      </c>
      <c r="L41" s="7" t="s">
        <v>44</v>
      </c>
    </row>
  </sheetData>
  <mergeCells count="23">
    <mergeCell ref="M1:P1"/>
    <mergeCell ref="N11:P11"/>
    <mergeCell ref="M2:P2"/>
    <mergeCell ref="M3:P3"/>
    <mergeCell ref="A1:D1"/>
    <mergeCell ref="A2:D2"/>
    <mergeCell ref="A3:D3"/>
    <mergeCell ref="A4:S4"/>
    <mergeCell ref="A6:S6"/>
    <mergeCell ref="A7:S7"/>
    <mergeCell ref="A9:A12"/>
    <mergeCell ref="B9:J9"/>
    <mergeCell ref="K9:S9"/>
    <mergeCell ref="B10:D10"/>
    <mergeCell ref="E10:G10"/>
    <mergeCell ref="H10:J10"/>
    <mergeCell ref="K10:M10"/>
    <mergeCell ref="N10:P10"/>
    <mergeCell ref="Q10:S10"/>
    <mergeCell ref="B11:D11"/>
    <mergeCell ref="E11:G11"/>
    <mergeCell ref="H11:J11"/>
    <mergeCell ref="K11:M11"/>
  </mergeCells>
  <pageMargins left="0.97" right="0.31496062992125984" top="0.15748031496062992" bottom="0.15748031496062992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7"/>
  <sheetViews>
    <sheetView workbookViewId="0">
      <selection activeCell="C44" sqref="C44"/>
    </sheetView>
  </sheetViews>
  <sheetFormatPr defaultRowHeight="12.75" x14ac:dyDescent="0.2"/>
  <cols>
    <col min="1" max="1" width="6.42578125" style="54" customWidth="1"/>
    <col min="2" max="13" width="10.7109375" style="54" customWidth="1"/>
    <col min="14" max="15" width="15.42578125" style="54" bestFit="1" customWidth="1"/>
    <col min="16" max="20" width="9.140625" style="54"/>
    <col min="21" max="22" width="15.42578125" style="54" bestFit="1" customWidth="1"/>
    <col min="23" max="16384" width="9.140625" style="54"/>
  </cols>
  <sheetData>
    <row r="1" spans="1:23" ht="15" customHeight="1" x14ac:dyDescent="0.2">
      <c r="A1" s="143" t="s">
        <v>51</v>
      </c>
      <c r="B1" s="143"/>
      <c r="C1" s="143"/>
      <c r="D1" s="143"/>
      <c r="E1" s="143"/>
      <c r="I1" s="174" t="s">
        <v>94</v>
      </c>
      <c r="J1" s="174"/>
      <c r="K1" s="174"/>
      <c r="L1" s="174"/>
      <c r="M1" s="174"/>
    </row>
    <row r="2" spans="1:23" s="2" customFormat="1" ht="11.25" customHeight="1" x14ac:dyDescent="0.2">
      <c r="A2" s="144" t="s">
        <v>74</v>
      </c>
      <c r="B2" s="144"/>
      <c r="C2" s="144"/>
      <c r="D2" s="144"/>
      <c r="E2" s="144"/>
      <c r="I2" s="173" t="s">
        <v>24</v>
      </c>
      <c r="J2" s="173"/>
      <c r="K2" s="173"/>
      <c r="L2" s="173"/>
      <c r="M2" s="173"/>
    </row>
    <row r="3" spans="1:23" x14ac:dyDescent="0.2">
      <c r="A3" s="143" t="s">
        <v>52</v>
      </c>
      <c r="B3" s="143"/>
      <c r="C3" s="143"/>
      <c r="D3" s="143"/>
      <c r="E3" s="143"/>
      <c r="I3" s="172" t="s">
        <v>61</v>
      </c>
      <c r="J3" s="172"/>
      <c r="K3" s="172"/>
      <c r="L3" s="172"/>
      <c r="M3" s="172"/>
    </row>
    <row r="4" spans="1:23" x14ac:dyDescent="0.2">
      <c r="G4" s="70" t="s">
        <v>1</v>
      </c>
    </row>
    <row r="5" spans="1:23" ht="7.5" customHeight="1" x14ac:dyDescent="0.2"/>
    <row r="6" spans="1:23" ht="15" customHeight="1" x14ac:dyDescent="0.2">
      <c r="A6" s="143" t="s">
        <v>99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23" ht="15" customHeight="1" x14ac:dyDescent="0.2">
      <c r="A7" s="143" t="s">
        <v>50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23" ht="10.5" customHeight="1" x14ac:dyDescent="0.2">
      <c r="I8" s="71"/>
    </row>
    <row r="9" spans="1:23" x14ac:dyDescent="0.2">
      <c r="A9" s="149" t="s">
        <v>5</v>
      </c>
      <c r="B9" s="150" t="s">
        <v>3</v>
      </c>
      <c r="C9" s="151"/>
      <c r="D9" s="151"/>
      <c r="E9" s="151"/>
      <c r="F9" s="151"/>
      <c r="G9" s="151"/>
      <c r="H9" s="148" t="s">
        <v>8</v>
      </c>
      <c r="I9" s="148"/>
      <c r="J9" s="148"/>
      <c r="K9" s="148"/>
      <c r="L9" s="148"/>
      <c r="M9" s="148"/>
      <c r="N9" s="79"/>
      <c r="O9" s="79"/>
      <c r="P9" s="50"/>
      <c r="T9" s="50"/>
      <c r="U9" s="79"/>
      <c r="V9" s="79"/>
      <c r="W9" s="50"/>
    </row>
    <row r="10" spans="1:23" x14ac:dyDescent="0.2">
      <c r="A10" s="149"/>
      <c r="B10" s="170" t="s">
        <v>79</v>
      </c>
      <c r="C10" s="170"/>
      <c r="D10" s="170"/>
      <c r="E10" s="170" t="s">
        <v>80</v>
      </c>
      <c r="F10" s="170"/>
      <c r="G10" s="170"/>
      <c r="H10" s="170" t="s">
        <v>79</v>
      </c>
      <c r="I10" s="170"/>
      <c r="J10" s="170"/>
      <c r="K10" s="170" t="s">
        <v>80</v>
      </c>
      <c r="L10" s="170"/>
      <c r="M10" s="170"/>
      <c r="N10" s="79"/>
      <c r="O10" s="79"/>
      <c r="P10" s="50"/>
      <c r="T10" s="50"/>
      <c r="U10" s="79"/>
      <c r="V10" s="79"/>
      <c r="W10" s="50"/>
    </row>
    <row r="11" spans="1:23" ht="12.75" customHeight="1" x14ac:dyDescent="0.2">
      <c r="A11" s="149"/>
      <c r="B11" s="171" t="s">
        <v>78</v>
      </c>
      <c r="C11" s="171"/>
      <c r="D11" s="171"/>
      <c r="E11" s="171" t="s">
        <v>78</v>
      </c>
      <c r="F11" s="171"/>
      <c r="G11" s="171"/>
      <c r="H11" s="171" t="s">
        <v>78</v>
      </c>
      <c r="I11" s="171"/>
      <c r="J11" s="171"/>
      <c r="K11" s="171" t="s">
        <v>78</v>
      </c>
      <c r="L11" s="171"/>
      <c r="M11" s="171"/>
      <c r="N11" s="79"/>
      <c r="O11" s="79"/>
      <c r="P11" s="50"/>
      <c r="T11" s="50"/>
      <c r="U11" s="79"/>
      <c r="V11" s="79"/>
      <c r="W11" s="50"/>
    </row>
    <row r="12" spans="1:23" ht="94.5" customHeight="1" x14ac:dyDescent="0.2">
      <c r="A12" s="149"/>
      <c r="B12" s="98" t="s">
        <v>7</v>
      </c>
      <c r="C12" s="99" t="s">
        <v>6</v>
      </c>
      <c r="D12" s="98" t="s">
        <v>47</v>
      </c>
      <c r="E12" s="98" t="s">
        <v>7</v>
      </c>
      <c r="F12" s="99" t="s">
        <v>6</v>
      </c>
      <c r="G12" s="98" t="s">
        <v>47</v>
      </c>
      <c r="H12" s="98" t="s">
        <v>7</v>
      </c>
      <c r="I12" s="99" t="s">
        <v>6</v>
      </c>
      <c r="J12" s="98" t="s">
        <v>46</v>
      </c>
      <c r="K12" s="98" t="s">
        <v>7</v>
      </c>
      <c r="L12" s="99" t="s">
        <v>6</v>
      </c>
      <c r="M12" s="98" t="s">
        <v>46</v>
      </c>
      <c r="N12" s="79"/>
      <c r="O12" s="79"/>
      <c r="P12" s="50"/>
      <c r="T12" s="50"/>
      <c r="U12" s="79"/>
      <c r="V12" s="79"/>
      <c r="W12" s="50"/>
    </row>
    <row r="13" spans="1:23" x14ac:dyDescent="0.2">
      <c r="A13" s="88">
        <v>1</v>
      </c>
      <c r="B13" s="87">
        <v>2</v>
      </c>
      <c r="C13" s="88">
        <v>3</v>
      </c>
      <c r="D13" s="87">
        <v>4</v>
      </c>
      <c r="E13" s="88">
        <v>5</v>
      </c>
      <c r="F13" s="87">
        <v>6</v>
      </c>
      <c r="G13" s="88">
        <v>7</v>
      </c>
      <c r="H13" s="87">
        <v>8</v>
      </c>
      <c r="I13" s="88">
        <v>9</v>
      </c>
      <c r="J13" s="87">
        <v>10</v>
      </c>
      <c r="K13" s="88">
        <v>11</v>
      </c>
      <c r="L13" s="87">
        <v>12</v>
      </c>
      <c r="M13" s="88">
        <v>13</v>
      </c>
      <c r="N13" s="79"/>
      <c r="O13" s="79"/>
      <c r="P13" s="50"/>
      <c r="T13" s="50"/>
      <c r="U13" s="79"/>
      <c r="V13" s="79"/>
      <c r="W13" s="50"/>
    </row>
    <row r="14" spans="1:23" x14ac:dyDescent="0.2">
      <c r="A14" s="88">
        <v>0</v>
      </c>
      <c r="B14" s="133"/>
      <c r="C14" s="134"/>
      <c r="D14" s="135"/>
      <c r="E14" s="134"/>
      <c r="F14" s="134"/>
      <c r="G14" s="136"/>
      <c r="H14" s="137"/>
      <c r="I14" s="138"/>
      <c r="J14" s="99"/>
      <c r="K14" s="134"/>
      <c r="L14" s="133"/>
      <c r="M14" s="99"/>
      <c r="N14" s="79"/>
      <c r="O14" s="79"/>
      <c r="P14" s="50"/>
      <c r="T14" s="50"/>
      <c r="U14" s="79"/>
      <c r="V14" s="79"/>
      <c r="W14" s="50"/>
    </row>
    <row r="15" spans="1:23" x14ac:dyDescent="0.2">
      <c r="A15" s="87">
        <v>1</v>
      </c>
      <c r="B15" s="57"/>
      <c r="C15" s="57"/>
      <c r="D15" s="139">
        <v>41.6</v>
      </c>
      <c r="E15" s="57"/>
      <c r="F15" s="57"/>
      <c r="G15" s="139">
        <v>40.400000000000006</v>
      </c>
      <c r="H15" s="138"/>
      <c r="I15" s="138"/>
      <c r="J15" s="139">
        <v>13.8</v>
      </c>
      <c r="K15" s="138"/>
      <c r="L15" s="138"/>
      <c r="M15" s="139">
        <v>0.4</v>
      </c>
      <c r="N15" s="79"/>
      <c r="O15" s="79"/>
      <c r="P15" s="50"/>
      <c r="T15" s="50"/>
      <c r="U15" s="79"/>
      <c r="V15" s="79"/>
      <c r="W15" s="50"/>
    </row>
    <row r="16" spans="1:23" x14ac:dyDescent="0.2">
      <c r="A16" s="88">
        <v>2</v>
      </c>
      <c r="B16" s="57"/>
      <c r="C16" s="57"/>
      <c r="D16" s="139">
        <v>40</v>
      </c>
      <c r="E16" s="57"/>
      <c r="F16" s="57"/>
      <c r="G16" s="139">
        <v>36.4</v>
      </c>
      <c r="H16" s="138"/>
      <c r="I16" s="138"/>
      <c r="J16" s="139">
        <v>13.200000000000001</v>
      </c>
      <c r="K16" s="138"/>
      <c r="L16" s="138"/>
      <c r="M16" s="139">
        <v>1.2</v>
      </c>
      <c r="N16" s="79"/>
      <c r="O16" s="79"/>
      <c r="P16" s="50"/>
      <c r="T16" s="50"/>
      <c r="U16" s="79"/>
      <c r="V16" s="79"/>
      <c r="W16" s="50"/>
    </row>
    <row r="17" spans="1:23" x14ac:dyDescent="0.2">
      <c r="A17" s="87">
        <v>3</v>
      </c>
      <c r="B17" s="57"/>
      <c r="C17" s="57"/>
      <c r="D17" s="139">
        <v>35.799999999999997</v>
      </c>
      <c r="E17" s="57"/>
      <c r="F17" s="57"/>
      <c r="G17" s="139">
        <v>35</v>
      </c>
      <c r="H17" s="138"/>
      <c r="I17" s="138"/>
      <c r="J17" s="139">
        <v>11.600000000000001</v>
      </c>
      <c r="K17" s="138"/>
      <c r="L17" s="138"/>
      <c r="M17" s="139">
        <v>1.6</v>
      </c>
      <c r="N17" s="79"/>
      <c r="O17" s="79"/>
      <c r="P17" s="50"/>
      <c r="T17" s="50"/>
      <c r="U17" s="79"/>
      <c r="V17" s="79"/>
      <c r="W17" s="50"/>
    </row>
    <row r="18" spans="1:23" x14ac:dyDescent="0.2">
      <c r="A18" s="88">
        <v>4</v>
      </c>
      <c r="B18" s="57"/>
      <c r="C18" s="57"/>
      <c r="D18" s="139">
        <v>34.6</v>
      </c>
      <c r="E18" s="57"/>
      <c r="F18" s="57"/>
      <c r="G18" s="139">
        <v>33.799999999999997</v>
      </c>
      <c r="H18" s="138"/>
      <c r="I18" s="138"/>
      <c r="J18" s="139">
        <v>12</v>
      </c>
      <c r="K18" s="138"/>
      <c r="L18" s="138"/>
      <c r="M18" s="139">
        <v>1.8</v>
      </c>
      <c r="N18" s="79"/>
      <c r="O18" s="79"/>
      <c r="P18" s="50"/>
      <c r="T18" s="50"/>
      <c r="U18" s="79"/>
      <c r="V18" s="79"/>
      <c r="W18" s="50"/>
    </row>
    <row r="19" spans="1:23" x14ac:dyDescent="0.2">
      <c r="A19" s="87">
        <v>5</v>
      </c>
      <c r="B19" s="57"/>
      <c r="C19" s="57"/>
      <c r="D19" s="139">
        <v>36.4</v>
      </c>
      <c r="E19" s="57"/>
      <c r="F19" s="57"/>
      <c r="G19" s="139">
        <v>32.799999999999997</v>
      </c>
      <c r="H19" s="138"/>
      <c r="I19" s="138"/>
      <c r="J19" s="139">
        <v>11</v>
      </c>
      <c r="K19" s="138"/>
      <c r="L19" s="138"/>
      <c r="M19" s="139">
        <v>0.4</v>
      </c>
      <c r="N19" s="79"/>
      <c r="O19" s="79"/>
      <c r="P19" s="50"/>
      <c r="T19" s="50"/>
      <c r="U19" s="79"/>
      <c r="V19" s="79"/>
      <c r="W19" s="50"/>
    </row>
    <row r="20" spans="1:23" x14ac:dyDescent="0.2">
      <c r="A20" s="88">
        <v>6</v>
      </c>
      <c r="B20" s="57"/>
      <c r="C20" s="57"/>
      <c r="D20" s="139">
        <v>37.4</v>
      </c>
      <c r="E20" s="57"/>
      <c r="F20" s="57"/>
      <c r="G20" s="139">
        <v>39</v>
      </c>
      <c r="H20" s="138"/>
      <c r="I20" s="138"/>
      <c r="J20" s="139">
        <v>11</v>
      </c>
      <c r="K20" s="138"/>
      <c r="L20" s="138"/>
      <c r="M20" s="139">
        <v>0.60000000000000009</v>
      </c>
      <c r="N20" s="79"/>
      <c r="O20" s="79"/>
      <c r="P20" s="50"/>
      <c r="T20" s="50"/>
      <c r="U20" s="79"/>
      <c r="V20" s="79"/>
      <c r="W20" s="50"/>
    </row>
    <row r="21" spans="1:23" x14ac:dyDescent="0.2">
      <c r="A21" s="87">
        <v>7</v>
      </c>
      <c r="B21" s="57"/>
      <c r="C21" s="57"/>
      <c r="D21" s="139">
        <v>51.400000000000006</v>
      </c>
      <c r="E21" s="57"/>
      <c r="F21" s="57"/>
      <c r="G21" s="139">
        <v>62.8</v>
      </c>
      <c r="H21" s="138"/>
      <c r="I21" s="138"/>
      <c r="J21" s="139">
        <v>14.200000000000001</v>
      </c>
      <c r="K21" s="138"/>
      <c r="L21" s="138"/>
      <c r="M21" s="139">
        <v>1.4</v>
      </c>
      <c r="N21" s="79"/>
      <c r="O21" s="79"/>
      <c r="P21" s="50"/>
      <c r="T21" s="50"/>
      <c r="U21" s="79"/>
      <c r="V21" s="79"/>
      <c r="W21" s="50"/>
    </row>
    <row r="22" spans="1:23" x14ac:dyDescent="0.2">
      <c r="A22" s="88">
        <v>8</v>
      </c>
      <c r="B22" s="57"/>
      <c r="C22" s="57"/>
      <c r="D22" s="139">
        <v>58</v>
      </c>
      <c r="E22" s="57"/>
      <c r="F22" s="57"/>
      <c r="G22" s="139">
        <v>61.8</v>
      </c>
      <c r="H22" s="138"/>
      <c r="I22" s="138"/>
      <c r="J22" s="139">
        <v>18.600000000000001</v>
      </c>
      <c r="K22" s="138"/>
      <c r="L22" s="138"/>
      <c r="M22" s="139">
        <v>4.8</v>
      </c>
      <c r="N22" s="79"/>
      <c r="O22" s="79"/>
      <c r="P22" s="50"/>
      <c r="T22" s="50"/>
      <c r="U22" s="79"/>
      <c r="V22" s="79"/>
      <c r="W22" s="50"/>
    </row>
    <row r="23" spans="1:23" x14ac:dyDescent="0.2">
      <c r="A23" s="87">
        <v>9</v>
      </c>
      <c r="B23" s="57"/>
      <c r="C23" s="57"/>
      <c r="D23" s="139">
        <v>65.2</v>
      </c>
      <c r="E23" s="57"/>
      <c r="F23" s="57"/>
      <c r="G23" s="139">
        <v>63</v>
      </c>
      <c r="H23" s="138"/>
      <c r="I23" s="138"/>
      <c r="J23" s="139">
        <v>16.399999999999999</v>
      </c>
      <c r="K23" s="138"/>
      <c r="L23" s="138"/>
      <c r="M23" s="139">
        <v>4.8000000000000007</v>
      </c>
      <c r="N23" s="79"/>
      <c r="O23" s="79"/>
      <c r="P23" s="50"/>
      <c r="T23" s="50"/>
      <c r="U23" s="79"/>
      <c r="V23" s="79"/>
      <c r="W23" s="50"/>
    </row>
    <row r="24" spans="1:23" x14ac:dyDescent="0.2">
      <c r="A24" s="88">
        <v>10</v>
      </c>
      <c r="B24" s="57"/>
      <c r="C24" s="57"/>
      <c r="D24" s="139">
        <v>74.2</v>
      </c>
      <c r="E24" s="57"/>
      <c r="F24" s="57"/>
      <c r="G24" s="139">
        <v>84.2</v>
      </c>
      <c r="H24" s="138"/>
      <c r="I24" s="138"/>
      <c r="J24" s="139">
        <v>15.6</v>
      </c>
      <c r="K24" s="138"/>
      <c r="L24" s="138"/>
      <c r="M24" s="139">
        <v>8</v>
      </c>
      <c r="N24" s="79"/>
      <c r="O24" s="79"/>
      <c r="P24" s="50"/>
      <c r="T24" s="50"/>
      <c r="U24" s="79"/>
      <c r="V24" s="79"/>
      <c r="W24" s="50"/>
    </row>
    <row r="25" spans="1:23" x14ac:dyDescent="0.2">
      <c r="A25" s="87">
        <v>11</v>
      </c>
      <c r="B25" s="57"/>
      <c r="C25" s="57"/>
      <c r="D25" s="139">
        <v>85.8</v>
      </c>
      <c r="E25" s="57"/>
      <c r="F25" s="57"/>
      <c r="G25" s="139">
        <v>92.800000000000011</v>
      </c>
      <c r="H25" s="138"/>
      <c r="I25" s="138"/>
      <c r="J25" s="139">
        <v>17.600000000000001</v>
      </c>
      <c r="K25" s="138"/>
      <c r="L25" s="138"/>
      <c r="M25" s="139">
        <v>1.6</v>
      </c>
      <c r="N25" s="79"/>
      <c r="O25" s="79"/>
      <c r="P25" s="50"/>
      <c r="T25" s="50"/>
      <c r="U25" s="79"/>
      <c r="V25" s="79"/>
      <c r="W25" s="50"/>
    </row>
    <row r="26" spans="1:23" x14ac:dyDescent="0.2">
      <c r="A26" s="88">
        <v>12</v>
      </c>
      <c r="B26" s="57"/>
      <c r="C26" s="57"/>
      <c r="D26" s="139">
        <v>84.4</v>
      </c>
      <c r="E26" s="57"/>
      <c r="F26" s="57"/>
      <c r="G26" s="139">
        <v>94.6</v>
      </c>
      <c r="H26" s="138"/>
      <c r="I26" s="138"/>
      <c r="J26" s="139">
        <v>17.799999999999997</v>
      </c>
      <c r="K26" s="138"/>
      <c r="L26" s="138"/>
      <c r="M26" s="139">
        <v>2.2000000000000002</v>
      </c>
      <c r="N26" s="79"/>
      <c r="O26" s="79"/>
      <c r="P26" s="50"/>
      <c r="T26" s="50"/>
      <c r="U26" s="79"/>
      <c r="V26" s="79"/>
      <c r="W26" s="50"/>
    </row>
    <row r="27" spans="1:23" x14ac:dyDescent="0.2">
      <c r="A27" s="87">
        <v>13</v>
      </c>
      <c r="B27" s="57"/>
      <c r="C27" s="57"/>
      <c r="D27" s="139">
        <v>82.2</v>
      </c>
      <c r="E27" s="57"/>
      <c r="F27" s="57"/>
      <c r="G27" s="139">
        <v>99.6</v>
      </c>
      <c r="H27" s="138"/>
      <c r="I27" s="138"/>
      <c r="J27" s="139">
        <v>19.600000000000001</v>
      </c>
      <c r="K27" s="138"/>
      <c r="L27" s="138"/>
      <c r="M27" s="139">
        <v>6.8</v>
      </c>
      <c r="N27" s="79"/>
      <c r="O27" s="79"/>
      <c r="P27" s="50"/>
      <c r="T27" s="50"/>
      <c r="U27" s="79"/>
      <c r="V27" s="79"/>
      <c r="W27" s="50"/>
    </row>
    <row r="28" spans="1:23" x14ac:dyDescent="0.2">
      <c r="A28" s="88">
        <v>14</v>
      </c>
      <c r="B28" s="57"/>
      <c r="C28" s="57"/>
      <c r="D28" s="139">
        <v>84.8</v>
      </c>
      <c r="E28" s="57"/>
      <c r="F28" s="57"/>
      <c r="G28" s="139">
        <v>93.600000000000009</v>
      </c>
      <c r="H28" s="138"/>
      <c r="I28" s="138"/>
      <c r="J28" s="139">
        <v>18.600000000000001</v>
      </c>
      <c r="K28" s="138"/>
      <c r="L28" s="138"/>
      <c r="M28" s="139">
        <v>1.6</v>
      </c>
      <c r="N28" s="79"/>
      <c r="O28" s="79"/>
      <c r="P28" s="50"/>
      <c r="T28" s="50"/>
      <c r="U28" s="79"/>
      <c r="V28" s="79"/>
      <c r="W28" s="50"/>
    </row>
    <row r="29" spans="1:23" x14ac:dyDescent="0.2">
      <c r="A29" s="87">
        <v>15</v>
      </c>
      <c r="B29" s="57"/>
      <c r="C29" s="57"/>
      <c r="D29" s="139">
        <v>80</v>
      </c>
      <c r="E29" s="57"/>
      <c r="F29" s="57"/>
      <c r="G29" s="139">
        <v>99.6</v>
      </c>
      <c r="H29" s="138"/>
      <c r="I29" s="138"/>
      <c r="J29" s="139">
        <v>19.2</v>
      </c>
      <c r="K29" s="138"/>
      <c r="L29" s="138"/>
      <c r="M29" s="139">
        <v>2.8</v>
      </c>
      <c r="N29" s="79"/>
      <c r="O29" s="79"/>
      <c r="P29" s="50"/>
      <c r="T29" s="50"/>
      <c r="U29" s="79"/>
      <c r="V29" s="79"/>
      <c r="W29" s="50"/>
    </row>
    <row r="30" spans="1:23" x14ac:dyDescent="0.2">
      <c r="A30" s="88">
        <v>16</v>
      </c>
      <c r="B30" s="57"/>
      <c r="C30" s="57"/>
      <c r="D30" s="139">
        <v>85.4</v>
      </c>
      <c r="E30" s="57"/>
      <c r="F30" s="57"/>
      <c r="G30" s="139">
        <v>102.2</v>
      </c>
      <c r="H30" s="138"/>
      <c r="I30" s="138"/>
      <c r="J30" s="139">
        <v>18.799999999999997</v>
      </c>
      <c r="K30" s="138"/>
      <c r="L30" s="138"/>
      <c r="M30" s="139">
        <v>2.5999999999999996</v>
      </c>
      <c r="N30" s="79"/>
      <c r="O30" s="79"/>
      <c r="P30" s="50"/>
      <c r="T30" s="50"/>
      <c r="U30" s="79"/>
      <c r="V30" s="79"/>
      <c r="W30" s="50"/>
    </row>
    <row r="31" spans="1:23" x14ac:dyDescent="0.2">
      <c r="A31" s="87">
        <v>17</v>
      </c>
      <c r="B31" s="57"/>
      <c r="C31" s="57"/>
      <c r="D31" s="139">
        <v>86.4</v>
      </c>
      <c r="E31" s="57"/>
      <c r="F31" s="57"/>
      <c r="G31" s="139">
        <v>105</v>
      </c>
      <c r="H31" s="138"/>
      <c r="I31" s="138"/>
      <c r="J31" s="139">
        <v>18.600000000000001</v>
      </c>
      <c r="K31" s="138"/>
      <c r="L31" s="138"/>
      <c r="M31" s="139">
        <v>1.4</v>
      </c>
      <c r="N31" s="79"/>
      <c r="O31" s="79"/>
      <c r="P31" s="50"/>
      <c r="T31" s="50"/>
      <c r="U31" s="79"/>
      <c r="V31" s="79"/>
      <c r="W31" s="50"/>
    </row>
    <row r="32" spans="1:23" x14ac:dyDescent="0.2">
      <c r="A32" s="88">
        <v>18</v>
      </c>
      <c r="B32" s="57"/>
      <c r="C32" s="57"/>
      <c r="D32" s="139">
        <v>90</v>
      </c>
      <c r="E32" s="57"/>
      <c r="F32" s="57"/>
      <c r="G32" s="139">
        <v>112.2</v>
      </c>
      <c r="H32" s="138"/>
      <c r="I32" s="138"/>
      <c r="J32" s="139">
        <v>20.799999999999997</v>
      </c>
      <c r="K32" s="138"/>
      <c r="L32" s="138"/>
      <c r="M32" s="139">
        <v>1</v>
      </c>
      <c r="N32" s="79"/>
      <c r="O32" s="79"/>
      <c r="P32" s="50"/>
      <c r="T32" s="50"/>
      <c r="U32" s="79"/>
      <c r="V32" s="79"/>
      <c r="W32" s="50"/>
    </row>
    <row r="33" spans="1:23" x14ac:dyDescent="0.2">
      <c r="A33" s="87">
        <v>19</v>
      </c>
      <c r="B33" s="57"/>
      <c r="C33" s="57"/>
      <c r="D33" s="139">
        <v>105.6</v>
      </c>
      <c r="E33" s="57"/>
      <c r="F33" s="57"/>
      <c r="G33" s="139">
        <v>111.8</v>
      </c>
      <c r="H33" s="138"/>
      <c r="I33" s="138"/>
      <c r="J33" s="139">
        <v>22.6</v>
      </c>
      <c r="K33" s="138"/>
      <c r="L33" s="138"/>
      <c r="M33" s="139">
        <v>1</v>
      </c>
      <c r="N33" s="79"/>
      <c r="O33" s="79"/>
      <c r="P33" s="50"/>
      <c r="T33" s="50"/>
      <c r="U33" s="79"/>
      <c r="V33" s="79"/>
      <c r="W33" s="50"/>
    </row>
    <row r="34" spans="1:23" x14ac:dyDescent="0.2">
      <c r="A34" s="88">
        <v>20</v>
      </c>
      <c r="B34" s="57"/>
      <c r="C34" s="57"/>
      <c r="D34" s="139">
        <v>99</v>
      </c>
      <c r="E34" s="57"/>
      <c r="F34" s="57"/>
      <c r="G34" s="139">
        <v>106.80000000000001</v>
      </c>
      <c r="H34" s="138"/>
      <c r="I34" s="138"/>
      <c r="J34" s="139">
        <v>22.200000000000003</v>
      </c>
      <c r="K34" s="138"/>
      <c r="L34" s="138"/>
      <c r="M34" s="139">
        <v>1.4</v>
      </c>
      <c r="N34" s="79"/>
      <c r="O34" s="79"/>
      <c r="P34" s="50"/>
      <c r="T34" s="50"/>
      <c r="U34" s="79"/>
      <c r="V34" s="79"/>
      <c r="W34" s="50"/>
    </row>
    <row r="35" spans="1:23" x14ac:dyDescent="0.2">
      <c r="A35" s="87">
        <v>21</v>
      </c>
      <c r="B35" s="57"/>
      <c r="C35" s="57"/>
      <c r="D35" s="139">
        <v>96.4</v>
      </c>
      <c r="E35" s="57"/>
      <c r="F35" s="57"/>
      <c r="G35" s="139">
        <v>101.4</v>
      </c>
      <c r="H35" s="138"/>
      <c r="I35" s="138"/>
      <c r="J35" s="139">
        <v>19</v>
      </c>
      <c r="K35" s="138"/>
      <c r="L35" s="138"/>
      <c r="M35" s="139">
        <v>2.5999999999999996</v>
      </c>
      <c r="N35" s="79"/>
      <c r="O35" s="79"/>
      <c r="P35" s="50"/>
      <c r="T35" s="50"/>
      <c r="U35" s="79"/>
      <c r="V35" s="79"/>
      <c r="W35" s="50"/>
    </row>
    <row r="36" spans="1:23" x14ac:dyDescent="0.2">
      <c r="A36" s="88">
        <v>22</v>
      </c>
      <c r="B36" s="57"/>
      <c r="C36" s="57"/>
      <c r="D36" s="139">
        <v>83.4</v>
      </c>
      <c r="E36" s="57"/>
      <c r="F36" s="57"/>
      <c r="G36" s="139">
        <v>90.4</v>
      </c>
      <c r="H36" s="138"/>
      <c r="I36" s="138"/>
      <c r="J36" s="139">
        <v>18.799999999999997</v>
      </c>
      <c r="K36" s="138"/>
      <c r="L36" s="138"/>
      <c r="M36" s="139">
        <v>0.60000000000000009</v>
      </c>
      <c r="N36" s="79"/>
      <c r="O36" s="79"/>
      <c r="P36" s="50"/>
      <c r="T36" s="50"/>
      <c r="U36" s="79"/>
      <c r="V36" s="79"/>
      <c r="W36" s="50"/>
    </row>
    <row r="37" spans="1:23" x14ac:dyDescent="0.2">
      <c r="A37" s="87">
        <v>23</v>
      </c>
      <c r="B37" s="57"/>
      <c r="C37" s="57"/>
      <c r="D37" s="139">
        <v>76</v>
      </c>
      <c r="E37" s="57"/>
      <c r="F37" s="57"/>
      <c r="G37" s="139">
        <v>72.800000000000011</v>
      </c>
      <c r="H37" s="138"/>
      <c r="I37" s="138"/>
      <c r="J37" s="139">
        <v>17</v>
      </c>
      <c r="K37" s="138"/>
      <c r="L37" s="138"/>
      <c r="M37" s="139">
        <v>0.4</v>
      </c>
      <c r="N37" s="79"/>
      <c r="O37" s="79"/>
      <c r="P37" s="50"/>
      <c r="T37" s="50"/>
      <c r="U37" s="79"/>
      <c r="V37" s="79"/>
      <c r="W37" s="50"/>
    </row>
    <row r="38" spans="1:23" ht="13.5" thickBot="1" x14ac:dyDescent="0.25">
      <c r="A38" s="90">
        <v>24</v>
      </c>
      <c r="B38" s="137"/>
      <c r="C38" s="57"/>
      <c r="D38" s="139">
        <v>51</v>
      </c>
      <c r="E38" s="137"/>
      <c r="F38" s="57"/>
      <c r="G38" s="139">
        <v>53.4</v>
      </c>
      <c r="H38" s="137"/>
      <c r="I38" s="138"/>
      <c r="J38" s="139">
        <v>13.200000000000001</v>
      </c>
      <c r="K38" s="137"/>
      <c r="L38" s="138"/>
      <c r="M38" s="139">
        <v>0.8</v>
      </c>
      <c r="N38" s="79"/>
      <c r="O38" s="79"/>
      <c r="P38" s="50"/>
      <c r="T38" s="50"/>
      <c r="U38" s="79"/>
      <c r="V38" s="79"/>
      <c r="W38" s="50"/>
    </row>
    <row r="39" spans="1:23" ht="13.5" thickBot="1" x14ac:dyDescent="0.25">
      <c r="A39" s="61" t="s">
        <v>9</v>
      </c>
      <c r="B39" s="62"/>
      <c r="C39" s="62"/>
      <c r="D39" s="65">
        <f>SUM(D15:D38)</f>
        <v>1665</v>
      </c>
      <c r="E39" s="65"/>
      <c r="F39" s="140"/>
      <c r="G39" s="65">
        <f>SUM(G15:G38)</f>
        <v>1825.4000000000003</v>
      </c>
      <c r="H39" s="141"/>
      <c r="I39" s="141"/>
      <c r="J39" s="65">
        <f>SUM(J15:J38)</f>
        <v>401.20000000000005</v>
      </c>
      <c r="K39" s="141"/>
      <c r="L39" s="141"/>
      <c r="M39" s="66">
        <f>SUM(M15:M38)</f>
        <v>51.8</v>
      </c>
      <c r="N39" s="79"/>
      <c r="O39" s="79"/>
      <c r="P39" s="50"/>
      <c r="T39" s="50"/>
      <c r="U39" s="79"/>
      <c r="V39" s="79"/>
      <c r="W39" s="50"/>
    </row>
    <row r="40" spans="1:23" x14ac:dyDescent="0.2">
      <c r="N40" s="79"/>
      <c r="O40" s="79"/>
      <c r="P40" s="50"/>
      <c r="T40" s="50"/>
      <c r="U40" s="79"/>
      <c r="V40" s="79"/>
      <c r="W40" s="50"/>
    </row>
    <row r="41" spans="1:23" x14ac:dyDescent="0.2">
      <c r="B41" s="54" t="s">
        <v>103</v>
      </c>
      <c r="I41" s="54" t="s">
        <v>44</v>
      </c>
      <c r="N41" s="79"/>
      <c r="O41" s="79"/>
      <c r="P41" s="50"/>
      <c r="T41" s="50"/>
      <c r="U41" s="79"/>
      <c r="V41" s="79"/>
      <c r="W41" s="50"/>
    </row>
    <row r="42" spans="1:23" x14ac:dyDescent="0.2">
      <c r="N42" s="79"/>
      <c r="O42" s="79"/>
      <c r="P42" s="50"/>
      <c r="T42" s="50"/>
      <c r="U42" s="79"/>
      <c r="V42" s="79"/>
      <c r="W42" s="50"/>
    </row>
    <row r="43" spans="1:23" x14ac:dyDescent="0.2">
      <c r="N43" s="79"/>
      <c r="O43" s="79"/>
      <c r="P43" s="50"/>
      <c r="T43" s="50"/>
      <c r="U43" s="79"/>
      <c r="V43" s="79"/>
      <c r="W43" s="50"/>
    </row>
    <row r="44" spans="1:23" x14ac:dyDescent="0.2">
      <c r="N44" s="79"/>
      <c r="O44" s="79"/>
      <c r="P44" s="50"/>
      <c r="T44" s="50"/>
      <c r="U44" s="79"/>
      <c r="V44" s="79"/>
      <c r="W44" s="50"/>
    </row>
    <row r="45" spans="1:23" x14ac:dyDescent="0.2">
      <c r="N45" s="79"/>
      <c r="O45" s="79"/>
      <c r="P45" s="50"/>
      <c r="T45" s="50"/>
      <c r="U45" s="79"/>
      <c r="V45" s="79"/>
      <c r="W45" s="50"/>
    </row>
    <row r="46" spans="1:23" x14ac:dyDescent="0.2">
      <c r="N46" s="79"/>
      <c r="O46" s="79"/>
      <c r="P46" s="50"/>
      <c r="T46" s="50"/>
      <c r="U46" s="79"/>
      <c r="V46" s="79"/>
      <c r="W46" s="50"/>
    </row>
    <row r="47" spans="1:23" x14ac:dyDescent="0.2">
      <c r="N47" s="79"/>
      <c r="O47" s="79"/>
      <c r="P47" s="50"/>
      <c r="T47" s="50"/>
      <c r="U47" s="79"/>
      <c r="V47" s="79"/>
      <c r="W47" s="50"/>
    </row>
    <row r="48" spans="1:23" x14ac:dyDescent="0.2">
      <c r="N48" s="79"/>
      <c r="O48" s="79"/>
      <c r="P48" s="50"/>
      <c r="T48" s="50"/>
      <c r="U48" s="79"/>
      <c r="V48" s="79"/>
      <c r="W48" s="50"/>
    </row>
    <row r="49" spans="14:23" x14ac:dyDescent="0.2">
      <c r="N49" s="79"/>
      <c r="O49" s="79"/>
      <c r="P49" s="50"/>
      <c r="T49" s="50"/>
      <c r="U49" s="79"/>
      <c r="V49" s="79"/>
      <c r="W49" s="50"/>
    </row>
    <row r="50" spans="14:23" x14ac:dyDescent="0.2">
      <c r="N50" s="79"/>
      <c r="O50" s="79"/>
      <c r="P50" s="50"/>
      <c r="T50" s="50"/>
      <c r="U50" s="79"/>
      <c r="V50" s="79"/>
      <c r="W50" s="50"/>
    </row>
    <row r="51" spans="14:23" x14ac:dyDescent="0.2">
      <c r="N51" s="79"/>
      <c r="O51" s="79"/>
      <c r="P51" s="50"/>
      <c r="T51" s="50"/>
      <c r="U51" s="79"/>
      <c r="V51" s="79"/>
      <c r="W51" s="50"/>
    </row>
    <row r="52" spans="14:23" x14ac:dyDescent="0.2">
      <c r="N52" s="79"/>
      <c r="O52" s="79"/>
      <c r="P52" s="50"/>
      <c r="T52" s="50"/>
      <c r="U52" s="79"/>
      <c r="V52" s="79"/>
      <c r="W52" s="50"/>
    </row>
    <row r="53" spans="14:23" x14ac:dyDescent="0.2">
      <c r="N53" s="79"/>
      <c r="O53" s="79"/>
      <c r="P53" s="50"/>
      <c r="T53" s="50"/>
      <c r="U53" s="79"/>
      <c r="V53" s="79"/>
      <c r="W53" s="50"/>
    </row>
    <row r="54" spans="14:23" x14ac:dyDescent="0.2">
      <c r="N54" s="79"/>
      <c r="O54" s="79"/>
      <c r="P54" s="50"/>
      <c r="T54" s="50"/>
      <c r="U54" s="79"/>
      <c r="V54" s="79"/>
      <c r="W54" s="50"/>
    </row>
    <row r="55" spans="14:23" x14ac:dyDescent="0.2">
      <c r="N55" s="79"/>
      <c r="O55" s="79"/>
      <c r="P55" s="50"/>
      <c r="T55" s="50"/>
      <c r="U55" s="79"/>
      <c r="V55" s="79"/>
      <c r="W55" s="50"/>
    </row>
    <row r="56" spans="14:23" x14ac:dyDescent="0.2">
      <c r="N56" s="79"/>
      <c r="O56" s="79"/>
      <c r="P56" s="50"/>
      <c r="T56" s="50"/>
      <c r="U56" s="79"/>
      <c r="V56" s="79"/>
      <c r="W56" s="50"/>
    </row>
    <row r="57" spans="14:23" x14ac:dyDescent="0.2">
      <c r="N57" s="79"/>
      <c r="O57" s="79"/>
      <c r="P57" s="50"/>
    </row>
  </sheetData>
  <mergeCells count="19">
    <mergeCell ref="I1:M1"/>
    <mergeCell ref="A6:M6"/>
    <mergeCell ref="A7:M7"/>
    <mergeCell ref="I3:M3"/>
    <mergeCell ref="I2:M2"/>
    <mergeCell ref="A1:E1"/>
    <mergeCell ref="A2:E2"/>
    <mergeCell ref="A3:E3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  <mergeCell ref="K11:M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7"/>
  <sheetViews>
    <sheetView workbookViewId="0">
      <selection activeCell="E12" sqref="E12"/>
    </sheetView>
  </sheetViews>
  <sheetFormatPr defaultRowHeight="12.75" x14ac:dyDescent="0.2"/>
  <cols>
    <col min="1" max="1" width="6.42578125" style="54" customWidth="1"/>
    <col min="2" max="13" width="10.7109375" style="54" customWidth="1"/>
    <col min="14" max="15" width="15.42578125" style="54" bestFit="1" customWidth="1"/>
    <col min="16" max="20" width="9.140625" style="54"/>
    <col min="21" max="22" width="15.42578125" style="54" bestFit="1" customWidth="1"/>
    <col min="23" max="16384" width="9.140625" style="54"/>
  </cols>
  <sheetData>
    <row r="1" spans="1:23" x14ac:dyDescent="0.2">
      <c r="A1" s="143" t="s">
        <v>51</v>
      </c>
      <c r="B1" s="143"/>
      <c r="C1" s="143"/>
      <c r="D1" s="143"/>
      <c r="E1" s="143"/>
      <c r="J1" s="174" t="s">
        <v>95</v>
      </c>
      <c r="K1" s="174"/>
      <c r="L1" s="174"/>
      <c r="M1" s="174"/>
    </row>
    <row r="2" spans="1:23" s="2" customFormat="1" ht="11.25" customHeight="1" x14ac:dyDescent="0.2">
      <c r="A2" s="144" t="s">
        <v>0</v>
      </c>
      <c r="B2" s="144"/>
      <c r="C2" s="144"/>
      <c r="D2" s="144"/>
      <c r="E2" s="144"/>
      <c r="J2" s="222" t="s">
        <v>12</v>
      </c>
      <c r="K2" s="222"/>
      <c r="L2" s="222"/>
      <c r="M2" s="222"/>
    </row>
    <row r="3" spans="1:23" x14ac:dyDescent="0.2">
      <c r="A3" s="143" t="s">
        <v>52</v>
      </c>
      <c r="B3" s="143"/>
      <c r="C3" s="143"/>
      <c r="D3" s="143"/>
      <c r="E3" s="143"/>
      <c r="J3" s="172" t="s">
        <v>61</v>
      </c>
      <c r="K3" s="172"/>
      <c r="L3" s="172"/>
      <c r="M3" s="172"/>
    </row>
    <row r="4" spans="1:23" x14ac:dyDescent="0.2">
      <c r="G4" s="70" t="s">
        <v>1</v>
      </c>
    </row>
    <row r="5" spans="1:23" ht="7.5" customHeight="1" x14ac:dyDescent="0.2"/>
    <row r="6" spans="1:23" ht="15" customHeight="1" x14ac:dyDescent="0.2">
      <c r="A6" s="143" t="s">
        <v>99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23" ht="15" customHeight="1" x14ac:dyDescent="0.2">
      <c r="A7" s="143" t="s">
        <v>50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23" ht="10.5" customHeight="1" x14ac:dyDescent="0.2">
      <c r="I8" s="71"/>
    </row>
    <row r="9" spans="1:23" x14ac:dyDescent="0.2">
      <c r="A9" s="149" t="s">
        <v>5</v>
      </c>
      <c r="B9" s="150" t="s">
        <v>3</v>
      </c>
      <c r="C9" s="151"/>
      <c r="D9" s="151"/>
      <c r="E9" s="151"/>
      <c r="F9" s="151"/>
      <c r="G9" s="151"/>
      <c r="H9" s="148" t="s">
        <v>8</v>
      </c>
      <c r="I9" s="148"/>
      <c r="J9" s="148"/>
      <c r="K9" s="148"/>
      <c r="L9" s="148"/>
      <c r="M9" s="148"/>
      <c r="N9" s="79"/>
      <c r="O9" s="79"/>
      <c r="P9" s="50"/>
      <c r="T9" s="50"/>
      <c r="U9" s="79"/>
      <c r="V9" s="79"/>
      <c r="W9" s="50"/>
    </row>
    <row r="10" spans="1:23" x14ac:dyDescent="0.2">
      <c r="A10" s="149"/>
      <c r="B10" s="170" t="s">
        <v>37</v>
      </c>
      <c r="C10" s="170"/>
      <c r="D10" s="170"/>
      <c r="E10" s="170" t="s">
        <v>38</v>
      </c>
      <c r="F10" s="170"/>
      <c r="G10" s="170"/>
      <c r="H10" s="170" t="s">
        <v>37</v>
      </c>
      <c r="I10" s="170"/>
      <c r="J10" s="170"/>
      <c r="K10" s="170" t="s">
        <v>38</v>
      </c>
      <c r="L10" s="170"/>
      <c r="M10" s="170"/>
      <c r="N10" s="79"/>
      <c r="O10" s="79"/>
      <c r="P10" s="50"/>
      <c r="T10" s="50"/>
      <c r="U10" s="79"/>
      <c r="V10" s="79"/>
      <c r="W10" s="50"/>
    </row>
    <row r="11" spans="1:23" ht="12.75" customHeight="1" x14ac:dyDescent="0.2">
      <c r="A11" s="149"/>
      <c r="B11" s="171" t="s">
        <v>76</v>
      </c>
      <c r="C11" s="171"/>
      <c r="D11" s="171"/>
      <c r="E11" s="171" t="s">
        <v>76</v>
      </c>
      <c r="F11" s="171"/>
      <c r="G11" s="171"/>
      <c r="H11" s="171" t="s">
        <v>76</v>
      </c>
      <c r="I11" s="171"/>
      <c r="J11" s="171"/>
      <c r="K11" s="171" t="s">
        <v>76</v>
      </c>
      <c r="L11" s="171"/>
      <c r="M11" s="171"/>
      <c r="N11" s="79"/>
      <c r="O11" s="79"/>
      <c r="P11" s="50"/>
      <c r="T11" s="50"/>
      <c r="U11" s="79"/>
      <c r="V11" s="79"/>
      <c r="W11" s="50"/>
    </row>
    <row r="12" spans="1:23" ht="94.5" customHeight="1" x14ac:dyDescent="0.2">
      <c r="A12" s="149"/>
      <c r="B12" s="98" t="s">
        <v>7</v>
      </c>
      <c r="C12" s="99" t="s">
        <v>6</v>
      </c>
      <c r="D12" s="98" t="s">
        <v>47</v>
      </c>
      <c r="E12" s="98" t="s">
        <v>7</v>
      </c>
      <c r="F12" s="99" t="s">
        <v>6</v>
      </c>
      <c r="G12" s="98" t="s">
        <v>47</v>
      </c>
      <c r="H12" s="98" t="s">
        <v>7</v>
      </c>
      <c r="I12" s="99" t="s">
        <v>6</v>
      </c>
      <c r="J12" s="98" t="s">
        <v>46</v>
      </c>
      <c r="K12" s="98" t="s">
        <v>7</v>
      </c>
      <c r="L12" s="99" t="s">
        <v>6</v>
      </c>
      <c r="M12" s="98" t="s">
        <v>46</v>
      </c>
      <c r="N12" s="79"/>
      <c r="O12" s="79"/>
      <c r="P12" s="50"/>
      <c r="T12" s="50"/>
      <c r="U12" s="79"/>
      <c r="V12" s="79"/>
      <c r="W12" s="50"/>
    </row>
    <row r="13" spans="1:23" x14ac:dyDescent="0.2">
      <c r="A13" s="88">
        <v>1</v>
      </c>
      <c r="B13" s="87">
        <v>2</v>
      </c>
      <c r="C13" s="88">
        <v>3</v>
      </c>
      <c r="D13" s="87">
        <v>4</v>
      </c>
      <c r="E13" s="88">
        <v>5</v>
      </c>
      <c r="F13" s="87">
        <v>6</v>
      </c>
      <c r="G13" s="88">
        <v>7</v>
      </c>
      <c r="H13" s="87">
        <v>8</v>
      </c>
      <c r="I13" s="88">
        <v>9</v>
      </c>
      <c r="J13" s="87">
        <v>10</v>
      </c>
      <c r="K13" s="88">
        <v>11</v>
      </c>
      <c r="L13" s="87">
        <v>12</v>
      </c>
      <c r="M13" s="88">
        <v>13</v>
      </c>
      <c r="N13" s="79"/>
      <c r="O13" s="79"/>
      <c r="P13" s="50"/>
      <c r="T13" s="50"/>
      <c r="U13" s="79"/>
      <c r="V13" s="79"/>
      <c r="W13" s="50"/>
    </row>
    <row r="14" spans="1:23" x14ac:dyDescent="0.2">
      <c r="A14" s="88">
        <v>0</v>
      </c>
      <c r="B14" s="50"/>
      <c r="C14" s="52"/>
      <c r="D14" s="31"/>
      <c r="E14" s="52"/>
      <c r="F14" s="52"/>
      <c r="G14" s="68"/>
      <c r="I14" s="51"/>
      <c r="J14" s="33"/>
      <c r="K14" s="50"/>
      <c r="L14" s="112"/>
      <c r="M14" s="33"/>
      <c r="N14" s="79"/>
      <c r="O14" s="79"/>
      <c r="P14" s="50"/>
      <c r="T14" s="50"/>
      <c r="U14" s="79"/>
      <c r="V14" s="79"/>
      <c r="W14" s="50"/>
    </row>
    <row r="15" spans="1:23" x14ac:dyDescent="0.2">
      <c r="A15" s="87">
        <v>1</v>
      </c>
      <c r="B15" s="57"/>
      <c r="C15" s="57"/>
      <c r="D15" s="139">
        <v>59.400000000000006</v>
      </c>
      <c r="E15" s="57"/>
      <c r="F15" s="57"/>
      <c r="G15" s="139">
        <v>190.2</v>
      </c>
      <c r="H15" s="138"/>
      <c r="I15" s="138"/>
      <c r="J15" s="139">
        <v>16.8</v>
      </c>
      <c r="K15" s="138"/>
      <c r="L15" s="138"/>
      <c r="M15" s="139">
        <v>5.3999999999999995</v>
      </c>
      <c r="N15" s="79"/>
      <c r="O15" s="79"/>
      <c r="P15" s="50"/>
      <c r="T15" s="50"/>
      <c r="U15" s="79"/>
      <c r="V15" s="79"/>
      <c r="W15" s="50"/>
    </row>
    <row r="16" spans="1:23" x14ac:dyDescent="0.2">
      <c r="A16" s="88">
        <v>2</v>
      </c>
      <c r="B16" s="57"/>
      <c r="C16" s="57"/>
      <c r="D16" s="139">
        <v>48.599999999999994</v>
      </c>
      <c r="E16" s="57"/>
      <c r="F16" s="57"/>
      <c r="G16" s="139">
        <v>166.2</v>
      </c>
      <c r="H16" s="138"/>
      <c r="I16" s="138"/>
      <c r="J16" s="139">
        <v>16.8</v>
      </c>
      <c r="K16" s="138"/>
      <c r="L16" s="138"/>
      <c r="M16" s="139">
        <v>6.6</v>
      </c>
      <c r="N16" s="79"/>
      <c r="O16" s="79"/>
      <c r="P16" s="50"/>
      <c r="T16" s="50"/>
      <c r="U16" s="79"/>
      <c r="V16" s="79"/>
      <c r="W16" s="50"/>
    </row>
    <row r="17" spans="1:23" x14ac:dyDescent="0.2">
      <c r="A17" s="87">
        <v>3</v>
      </c>
      <c r="B17" s="57"/>
      <c r="C17" s="57"/>
      <c r="D17" s="139">
        <v>45</v>
      </c>
      <c r="E17" s="57"/>
      <c r="F17" s="57"/>
      <c r="G17" s="139">
        <v>156.60000000000002</v>
      </c>
      <c r="H17" s="138"/>
      <c r="I17" s="138"/>
      <c r="J17" s="139">
        <v>15.6</v>
      </c>
      <c r="K17" s="138"/>
      <c r="L17" s="138"/>
      <c r="M17" s="139">
        <v>3.5999999999999996</v>
      </c>
      <c r="N17" s="79"/>
      <c r="O17" s="79"/>
      <c r="P17" s="50"/>
      <c r="T17" s="50"/>
      <c r="U17" s="79"/>
      <c r="V17" s="79"/>
      <c r="W17" s="50"/>
    </row>
    <row r="18" spans="1:23" x14ac:dyDescent="0.2">
      <c r="A18" s="88">
        <v>4</v>
      </c>
      <c r="B18" s="57"/>
      <c r="C18" s="57"/>
      <c r="D18" s="139">
        <v>43.8</v>
      </c>
      <c r="E18" s="57"/>
      <c r="F18" s="57"/>
      <c r="G18" s="139">
        <v>155.4</v>
      </c>
      <c r="H18" s="138"/>
      <c r="I18" s="138"/>
      <c r="J18" s="139">
        <v>15</v>
      </c>
      <c r="K18" s="138"/>
      <c r="L18" s="138"/>
      <c r="M18" s="139">
        <v>6.6</v>
      </c>
      <c r="N18" s="79"/>
      <c r="O18" s="79"/>
      <c r="P18" s="50"/>
      <c r="T18" s="50"/>
      <c r="U18" s="79"/>
      <c r="V18" s="79"/>
      <c r="W18" s="50"/>
    </row>
    <row r="19" spans="1:23" x14ac:dyDescent="0.2">
      <c r="A19" s="87">
        <v>5</v>
      </c>
      <c r="B19" s="57"/>
      <c r="C19" s="57"/>
      <c r="D19" s="139">
        <v>43.2</v>
      </c>
      <c r="E19" s="57"/>
      <c r="F19" s="57"/>
      <c r="G19" s="139">
        <v>151.19999999999999</v>
      </c>
      <c r="H19" s="138"/>
      <c r="I19" s="138"/>
      <c r="J19" s="139">
        <v>16.2</v>
      </c>
      <c r="K19" s="138"/>
      <c r="L19" s="138"/>
      <c r="M19" s="139">
        <v>6</v>
      </c>
      <c r="N19" s="79"/>
      <c r="O19" s="79"/>
      <c r="P19" s="50"/>
      <c r="T19" s="50"/>
      <c r="U19" s="79"/>
      <c r="V19" s="79"/>
      <c r="W19" s="50"/>
    </row>
    <row r="20" spans="1:23" x14ac:dyDescent="0.2">
      <c r="A20" s="88">
        <v>6</v>
      </c>
      <c r="B20" s="57"/>
      <c r="C20" s="57"/>
      <c r="D20" s="139">
        <v>52.2</v>
      </c>
      <c r="E20" s="57"/>
      <c r="F20" s="57"/>
      <c r="G20" s="139">
        <v>199.8</v>
      </c>
      <c r="H20" s="138"/>
      <c r="I20" s="138"/>
      <c r="J20" s="139">
        <v>16.8</v>
      </c>
      <c r="K20" s="138"/>
      <c r="L20" s="138"/>
      <c r="M20" s="139">
        <v>4.8</v>
      </c>
      <c r="N20" s="79"/>
      <c r="O20" s="79"/>
      <c r="P20" s="50"/>
      <c r="T20" s="50"/>
      <c r="U20" s="79"/>
      <c r="V20" s="79"/>
      <c r="W20" s="50"/>
    </row>
    <row r="21" spans="1:23" x14ac:dyDescent="0.2">
      <c r="A21" s="87">
        <v>7</v>
      </c>
      <c r="B21" s="57"/>
      <c r="C21" s="57"/>
      <c r="D21" s="139">
        <v>83.4</v>
      </c>
      <c r="E21" s="57"/>
      <c r="F21" s="57"/>
      <c r="G21" s="139">
        <v>267</v>
      </c>
      <c r="H21" s="138"/>
      <c r="I21" s="138"/>
      <c r="J21" s="139">
        <v>20.399999999999999</v>
      </c>
      <c r="K21" s="138"/>
      <c r="L21" s="138"/>
      <c r="M21" s="139">
        <v>6</v>
      </c>
      <c r="N21" s="79"/>
      <c r="O21" s="79"/>
      <c r="P21" s="50"/>
      <c r="T21" s="50"/>
      <c r="U21" s="79"/>
      <c r="V21" s="79"/>
      <c r="W21" s="50"/>
    </row>
    <row r="22" spans="1:23" x14ac:dyDescent="0.2">
      <c r="A22" s="88">
        <v>8</v>
      </c>
      <c r="B22" s="57"/>
      <c r="C22" s="57"/>
      <c r="D22" s="139">
        <v>77.400000000000006</v>
      </c>
      <c r="E22" s="57"/>
      <c r="F22" s="57"/>
      <c r="G22" s="139">
        <v>296.39999999999998</v>
      </c>
      <c r="H22" s="138"/>
      <c r="I22" s="138"/>
      <c r="J22" s="139">
        <v>22.8</v>
      </c>
      <c r="K22" s="138"/>
      <c r="L22" s="138"/>
      <c r="M22" s="139">
        <v>19.2</v>
      </c>
      <c r="N22" s="79"/>
      <c r="O22" s="79"/>
      <c r="P22" s="50"/>
      <c r="T22" s="50"/>
      <c r="U22" s="79"/>
      <c r="V22" s="79"/>
      <c r="W22" s="50"/>
    </row>
    <row r="23" spans="1:23" x14ac:dyDescent="0.2">
      <c r="A23" s="87">
        <v>9</v>
      </c>
      <c r="B23" s="57"/>
      <c r="C23" s="57"/>
      <c r="D23" s="139">
        <v>86.4</v>
      </c>
      <c r="E23" s="57"/>
      <c r="F23" s="57"/>
      <c r="G23" s="139">
        <v>312.60000000000002</v>
      </c>
      <c r="H23" s="138"/>
      <c r="I23" s="138"/>
      <c r="J23" s="139">
        <v>20.399999999999999</v>
      </c>
      <c r="K23" s="138"/>
      <c r="L23" s="138"/>
      <c r="M23" s="139">
        <v>13.2</v>
      </c>
      <c r="N23" s="79"/>
      <c r="O23" s="79"/>
      <c r="P23" s="50"/>
      <c r="T23" s="50"/>
      <c r="U23" s="79"/>
      <c r="V23" s="79"/>
      <c r="W23" s="50"/>
    </row>
    <row r="24" spans="1:23" x14ac:dyDescent="0.2">
      <c r="A24" s="88">
        <v>10</v>
      </c>
      <c r="B24" s="57"/>
      <c r="C24" s="57"/>
      <c r="D24" s="139">
        <v>85.199999999999989</v>
      </c>
      <c r="E24" s="57"/>
      <c r="F24" s="57"/>
      <c r="G24" s="139">
        <v>331.79999999999995</v>
      </c>
      <c r="H24" s="138"/>
      <c r="I24" s="138"/>
      <c r="J24" s="139">
        <v>19.2</v>
      </c>
      <c r="K24" s="138"/>
      <c r="L24" s="138"/>
      <c r="M24" s="139">
        <v>8.3999999999999986</v>
      </c>
      <c r="N24" s="79"/>
      <c r="O24" s="79"/>
      <c r="P24" s="50"/>
      <c r="T24" s="50"/>
      <c r="U24" s="79"/>
      <c r="V24" s="79"/>
      <c r="W24" s="50"/>
    </row>
    <row r="25" spans="1:23" x14ac:dyDescent="0.2">
      <c r="A25" s="87">
        <v>11</v>
      </c>
      <c r="B25" s="57"/>
      <c r="C25" s="57"/>
      <c r="D25" s="139">
        <v>87.6</v>
      </c>
      <c r="E25" s="57"/>
      <c r="F25" s="57"/>
      <c r="G25" s="139">
        <v>391.79999999999995</v>
      </c>
      <c r="H25" s="138"/>
      <c r="I25" s="138"/>
      <c r="J25" s="139">
        <v>19.2</v>
      </c>
      <c r="K25" s="138"/>
      <c r="L25" s="138"/>
      <c r="M25" s="139">
        <v>19.8</v>
      </c>
      <c r="N25" s="79"/>
      <c r="O25" s="79"/>
      <c r="P25" s="50"/>
      <c r="T25" s="50"/>
      <c r="U25" s="79"/>
      <c r="V25" s="79"/>
      <c r="W25" s="50"/>
    </row>
    <row r="26" spans="1:23" x14ac:dyDescent="0.2">
      <c r="A26" s="88">
        <v>12</v>
      </c>
      <c r="B26" s="57"/>
      <c r="C26" s="57"/>
      <c r="D26" s="139">
        <v>91.799999999999983</v>
      </c>
      <c r="E26" s="57"/>
      <c r="F26" s="57"/>
      <c r="G26" s="139">
        <v>385.20000000000005</v>
      </c>
      <c r="H26" s="138"/>
      <c r="I26" s="138"/>
      <c r="J26" s="139">
        <v>20.399999999999999</v>
      </c>
      <c r="K26" s="138"/>
      <c r="L26" s="138"/>
      <c r="M26" s="139">
        <v>24</v>
      </c>
      <c r="N26" s="79"/>
      <c r="O26" s="79"/>
      <c r="P26" s="50"/>
      <c r="T26" s="50"/>
      <c r="U26" s="79"/>
      <c r="V26" s="79"/>
      <c r="W26" s="50"/>
    </row>
    <row r="27" spans="1:23" x14ac:dyDescent="0.2">
      <c r="A27" s="87">
        <v>13</v>
      </c>
      <c r="B27" s="57"/>
      <c r="C27" s="57"/>
      <c r="D27" s="139">
        <v>95.4</v>
      </c>
      <c r="E27" s="57"/>
      <c r="F27" s="57"/>
      <c r="G27" s="139">
        <v>384</v>
      </c>
      <c r="H27" s="138"/>
      <c r="I27" s="138"/>
      <c r="J27" s="139">
        <v>19.799999999999997</v>
      </c>
      <c r="K27" s="138"/>
      <c r="L27" s="138"/>
      <c r="M27" s="139">
        <v>30</v>
      </c>
      <c r="N27" s="79"/>
      <c r="O27" s="79"/>
      <c r="P27" s="50"/>
      <c r="T27" s="50"/>
      <c r="U27" s="79"/>
      <c r="V27" s="79"/>
      <c r="W27" s="50"/>
    </row>
    <row r="28" spans="1:23" x14ac:dyDescent="0.2">
      <c r="A28" s="88">
        <v>14</v>
      </c>
      <c r="B28" s="57"/>
      <c r="C28" s="57"/>
      <c r="D28" s="139">
        <v>89.4</v>
      </c>
      <c r="E28" s="57"/>
      <c r="F28" s="57"/>
      <c r="G28" s="139">
        <v>390</v>
      </c>
      <c r="H28" s="138"/>
      <c r="I28" s="138"/>
      <c r="J28" s="139">
        <v>19.799999999999997</v>
      </c>
      <c r="K28" s="138"/>
      <c r="L28" s="138"/>
      <c r="M28" s="139">
        <v>29.4</v>
      </c>
      <c r="N28" s="79"/>
      <c r="O28" s="79"/>
      <c r="P28" s="50"/>
      <c r="T28" s="50"/>
      <c r="U28" s="79"/>
      <c r="V28" s="79"/>
      <c r="W28" s="50"/>
    </row>
    <row r="29" spans="1:23" x14ac:dyDescent="0.2">
      <c r="A29" s="87">
        <v>15</v>
      </c>
      <c r="B29" s="57"/>
      <c r="C29" s="57"/>
      <c r="D29" s="139">
        <v>86.4</v>
      </c>
      <c r="E29" s="57"/>
      <c r="F29" s="57"/>
      <c r="G29" s="139">
        <v>384.59999999999997</v>
      </c>
      <c r="H29" s="138"/>
      <c r="I29" s="138"/>
      <c r="J29" s="139">
        <v>20.399999999999999</v>
      </c>
      <c r="K29" s="138"/>
      <c r="L29" s="138"/>
      <c r="M29" s="139">
        <v>23.4</v>
      </c>
      <c r="N29" s="79"/>
      <c r="O29" s="79"/>
      <c r="P29" s="50"/>
      <c r="T29" s="50"/>
      <c r="U29" s="79"/>
      <c r="V29" s="79"/>
      <c r="W29" s="50"/>
    </row>
    <row r="30" spans="1:23" x14ac:dyDescent="0.2">
      <c r="A30" s="88">
        <v>16</v>
      </c>
      <c r="B30" s="57"/>
      <c r="C30" s="57"/>
      <c r="D30" s="139">
        <v>91.800000000000011</v>
      </c>
      <c r="E30" s="57"/>
      <c r="F30" s="57"/>
      <c r="G30" s="139">
        <v>415.79999999999995</v>
      </c>
      <c r="H30" s="138"/>
      <c r="I30" s="138"/>
      <c r="J30" s="139">
        <v>19.2</v>
      </c>
      <c r="K30" s="138"/>
      <c r="L30" s="138"/>
      <c r="M30" s="139">
        <v>19.799999999999997</v>
      </c>
      <c r="N30" s="79"/>
      <c r="O30" s="79"/>
      <c r="P30" s="50"/>
      <c r="T30" s="50"/>
      <c r="U30" s="79"/>
      <c r="V30" s="79"/>
      <c r="W30" s="50"/>
    </row>
    <row r="31" spans="1:23" x14ac:dyDescent="0.2">
      <c r="A31" s="87">
        <v>17</v>
      </c>
      <c r="B31" s="57"/>
      <c r="C31" s="57"/>
      <c r="D31" s="139">
        <v>101.4</v>
      </c>
      <c r="E31" s="57"/>
      <c r="F31" s="57"/>
      <c r="G31" s="139">
        <v>436.79999999999995</v>
      </c>
      <c r="H31" s="138"/>
      <c r="I31" s="138"/>
      <c r="J31" s="139">
        <v>22.2</v>
      </c>
      <c r="K31" s="138"/>
      <c r="L31" s="138"/>
      <c r="M31" s="139">
        <v>16.2</v>
      </c>
      <c r="N31" s="79"/>
      <c r="O31" s="79"/>
      <c r="P31" s="50"/>
      <c r="T31" s="50"/>
      <c r="U31" s="79"/>
      <c r="V31" s="79"/>
      <c r="W31" s="50"/>
    </row>
    <row r="32" spans="1:23" x14ac:dyDescent="0.2">
      <c r="A32" s="88">
        <v>18</v>
      </c>
      <c r="B32" s="57"/>
      <c r="C32" s="57"/>
      <c r="D32" s="139">
        <v>112.79999999999998</v>
      </c>
      <c r="E32" s="57"/>
      <c r="F32" s="57"/>
      <c r="G32" s="139">
        <v>475.20000000000005</v>
      </c>
      <c r="H32" s="138"/>
      <c r="I32" s="138"/>
      <c r="J32" s="139">
        <v>22.200000000000003</v>
      </c>
      <c r="K32" s="138"/>
      <c r="L32" s="138"/>
      <c r="M32" s="139">
        <v>19.8</v>
      </c>
      <c r="N32" s="79"/>
      <c r="O32" s="79"/>
      <c r="P32" s="50"/>
      <c r="T32" s="50"/>
      <c r="U32" s="79"/>
      <c r="V32" s="79"/>
      <c r="W32" s="50"/>
    </row>
    <row r="33" spans="1:23" x14ac:dyDescent="0.2">
      <c r="A33" s="87">
        <v>19</v>
      </c>
      <c r="B33" s="57"/>
      <c r="C33" s="57"/>
      <c r="D33" s="139">
        <v>133.80000000000001</v>
      </c>
      <c r="E33" s="57"/>
      <c r="F33" s="57"/>
      <c r="G33" s="139">
        <v>511.19999999999993</v>
      </c>
      <c r="H33" s="138"/>
      <c r="I33" s="138"/>
      <c r="J33" s="139">
        <v>22.8</v>
      </c>
      <c r="K33" s="138"/>
      <c r="L33" s="138"/>
      <c r="M33" s="139">
        <v>25.8</v>
      </c>
      <c r="N33" s="79"/>
      <c r="O33" s="79"/>
      <c r="P33" s="50"/>
      <c r="T33" s="50"/>
      <c r="U33" s="79"/>
      <c r="V33" s="79"/>
      <c r="W33" s="50"/>
    </row>
    <row r="34" spans="1:23" x14ac:dyDescent="0.2">
      <c r="A34" s="88">
        <v>20</v>
      </c>
      <c r="B34" s="57"/>
      <c r="C34" s="57"/>
      <c r="D34" s="139">
        <v>135.60000000000002</v>
      </c>
      <c r="E34" s="57"/>
      <c r="F34" s="57"/>
      <c r="G34" s="139">
        <v>512.4</v>
      </c>
      <c r="H34" s="138"/>
      <c r="I34" s="138"/>
      <c r="J34" s="139">
        <v>22.8</v>
      </c>
      <c r="K34" s="138"/>
      <c r="L34" s="138"/>
      <c r="M34" s="139">
        <v>18</v>
      </c>
      <c r="N34" s="79"/>
      <c r="O34" s="79"/>
      <c r="P34" s="50"/>
      <c r="T34" s="50"/>
      <c r="U34" s="79"/>
      <c r="V34" s="79"/>
      <c r="W34" s="50"/>
    </row>
    <row r="35" spans="1:23" x14ac:dyDescent="0.2">
      <c r="A35" s="87">
        <v>21</v>
      </c>
      <c r="B35" s="57"/>
      <c r="C35" s="57"/>
      <c r="D35" s="139">
        <v>131.4</v>
      </c>
      <c r="E35" s="57"/>
      <c r="F35" s="57"/>
      <c r="G35" s="139">
        <v>486.6</v>
      </c>
      <c r="H35" s="138"/>
      <c r="I35" s="138"/>
      <c r="J35" s="139">
        <v>23.4</v>
      </c>
      <c r="K35" s="138"/>
      <c r="L35" s="138"/>
      <c r="M35" s="139">
        <v>11.4</v>
      </c>
      <c r="N35" s="79"/>
      <c r="O35" s="79"/>
      <c r="P35" s="50"/>
      <c r="T35" s="50"/>
      <c r="U35" s="79"/>
      <c r="V35" s="79"/>
      <c r="W35" s="50"/>
    </row>
    <row r="36" spans="1:23" x14ac:dyDescent="0.2">
      <c r="A36" s="88">
        <v>22</v>
      </c>
      <c r="B36" s="57"/>
      <c r="C36" s="57"/>
      <c r="D36" s="139">
        <v>124.2</v>
      </c>
      <c r="E36" s="57"/>
      <c r="F36" s="57"/>
      <c r="G36" s="139">
        <v>397.79999999999995</v>
      </c>
      <c r="H36" s="138"/>
      <c r="I36" s="138"/>
      <c r="J36" s="139">
        <v>22.8</v>
      </c>
      <c r="K36" s="138"/>
      <c r="L36" s="138"/>
      <c r="M36" s="139">
        <v>6.6</v>
      </c>
      <c r="N36" s="79"/>
      <c r="O36" s="79"/>
      <c r="P36" s="50"/>
      <c r="T36" s="50"/>
      <c r="U36" s="79"/>
      <c r="V36" s="79"/>
      <c r="W36" s="50"/>
    </row>
    <row r="37" spans="1:23" x14ac:dyDescent="0.2">
      <c r="A37" s="87">
        <v>23</v>
      </c>
      <c r="B37" s="57"/>
      <c r="C37" s="57"/>
      <c r="D37" s="139">
        <v>91.800000000000011</v>
      </c>
      <c r="E37" s="57"/>
      <c r="F37" s="57"/>
      <c r="G37" s="139">
        <v>321.60000000000002</v>
      </c>
      <c r="H37" s="138"/>
      <c r="I37" s="138"/>
      <c r="J37" s="139">
        <v>21.6</v>
      </c>
      <c r="K37" s="138"/>
      <c r="L37" s="138"/>
      <c r="M37" s="139">
        <v>6</v>
      </c>
      <c r="N37" s="79"/>
      <c r="O37" s="79"/>
      <c r="P37" s="50"/>
      <c r="T37" s="50"/>
      <c r="U37" s="79"/>
      <c r="V37" s="79"/>
      <c r="W37" s="50"/>
    </row>
    <row r="38" spans="1:23" ht="13.5" thickBot="1" x14ac:dyDescent="0.25">
      <c r="A38" s="90">
        <v>24</v>
      </c>
      <c r="B38" s="137"/>
      <c r="C38" s="57"/>
      <c r="D38" s="139">
        <v>74.400000000000006</v>
      </c>
      <c r="E38" s="137"/>
      <c r="F38" s="57"/>
      <c r="G38" s="139">
        <v>232.2</v>
      </c>
      <c r="H38" s="137"/>
      <c r="I38" s="138"/>
      <c r="J38" s="139">
        <v>19.2</v>
      </c>
      <c r="K38" s="137"/>
      <c r="L38" s="138"/>
      <c r="M38" s="139">
        <v>5.4</v>
      </c>
      <c r="N38" s="79"/>
      <c r="O38" s="79"/>
      <c r="P38" s="50"/>
      <c r="T38" s="50"/>
      <c r="U38" s="79"/>
      <c r="V38" s="79"/>
      <c r="W38" s="50"/>
    </row>
    <row r="39" spans="1:23" ht="13.5" thickBot="1" x14ac:dyDescent="0.25">
      <c r="A39" s="61" t="s">
        <v>9</v>
      </c>
      <c r="B39" s="62"/>
      <c r="C39" s="62"/>
      <c r="D39" s="65">
        <f>SUM(D15:D38)</f>
        <v>2072.4</v>
      </c>
      <c r="E39" s="65"/>
      <c r="F39" s="140"/>
      <c r="G39" s="65">
        <f>SUM(G15:G38)</f>
        <v>7952.4000000000005</v>
      </c>
      <c r="H39" s="141"/>
      <c r="I39" s="141"/>
      <c r="J39" s="65">
        <f>SUM(J15:J38)</f>
        <v>475.79999999999995</v>
      </c>
      <c r="K39" s="141"/>
      <c r="L39" s="141"/>
      <c r="M39" s="66">
        <f>SUM(M15:M38)</f>
        <v>335.40000000000003</v>
      </c>
      <c r="N39" s="79"/>
      <c r="O39" s="79"/>
      <c r="P39" s="50"/>
      <c r="T39" s="50"/>
      <c r="U39" s="79"/>
      <c r="V39" s="79"/>
      <c r="W39" s="50"/>
    </row>
    <row r="40" spans="1:23" x14ac:dyDescent="0.2">
      <c r="N40" s="79"/>
      <c r="O40" s="79"/>
      <c r="P40" s="50"/>
      <c r="T40" s="50"/>
      <c r="U40" s="79"/>
      <c r="V40" s="79"/>
      <c r="W40" s="50"/>
    </row>
    <row r="41" spans="1:23" x14ac:dyDescent="0.2">
      <c r="B41" s="54" t="s">
        <v>103</v>
      </c>
      <c r="I41" s="54" t="s">
        <v>44</v>
      </c>
      <c r="N41" s="79"/>
      <c r="O41" s="79"/>
      <c r="P41" s="50"/>
      <c r="T41" s="50"/>
      <c r="U41" s="79"/>
      <c r="V41" s="79"/>
      <c r="W41" s="50"/>
    </row>
    <row r="42" spans="1:23" x14ac:dyDescent="0.2">
      <c r="N42" s="79"/>
      <c r="O42" s="79"/>
      <c r="P42" s="50"/>
      <c r="T42" s="50"/>
      <c r="U42" s="79"/>
      <c r="V42" s="79"/>
      <c r="W42" s="50"/>
    </row>
    <row r="43" spans="1:23" x14ac:dyDescent="0.2">
      <c r="N43" s="79"/>
      <c r="O43" s="79"/>
      <c r="P43" s="50"/>
      <c r="T43" s="50"/>
      <c r="U43" s="79"/>
      <c r="V43" s="79"/>
      <c r="W43" s="50"/>
    </row>
    <row r="44" spans="1:23" x14ac:dyDescent="0.2">
      <c r="N44" s="79"/>
      <c r="O44" s="79"/>
      <c r="P44" s="50"/>
      <c r="T44" s="50"/>
      <c r="U44" s="79"/>
      <c r="V44" s="79"/>
      <c r="W44" s="50"/>
    </row>
    <row r="45" spans="1:23" x14ac:dyDescent="0.2">
      <c r="N45" s="79"/>
      <c r="O45" s="79"/>
      <c r="P45" s="50"/>
      <c r="T45" s="50"/>
      <c r="U45" s="79"/>
      <c r="V45" s="79"/>
      <c r="W45" s="50"/>
    </row>
    <row r="46" spans="1:23" x14ac:dyDescent="0.2">
      <c r="N46" s="79"/>
      <c r="O46" s="79"/>
      <c r="P46" s="50"/>
      <c r="T46" s="50"/>
      <c r="U46" s="79"/>
      <c r="V46" s="79"/>
      <c r="W46" s="50"/>
    </row>
    <row r="47" spans="1:23" x14ac:dyDescent="0.2">
      <c r="N47" s="79"/>
      <c r="O47" s="79"/>
      <c r="P47" s="50"/>
      <c r="T47" s="50"/>
      <c r="U47" s="79"/>
      <c r="V47" s="79"/>
      <c r="W47" s="50"/>
    </row>
    <row r="48" spans="1:23" x14ac:dyDescent="0.2">
      <c r="N48" s="79"/>
      <c r="O48" s="79"/>
      <c r="P48" s="50"/>
      <c r="T48" s="50"/>
      <c r="U48" s="79"/>
      <c r="V48" s="79"/>
      <c r="W48" s="50"/>
    </row>
    <row r="49" spans="14:23" x14ac:dyDescent="0.2">
      <c r="N49" s="79"/>
      <c r="O49" s="79"/>
      <c r="P49" s="50"/>
      <c r="T49" s="50"/>
      <c r="U49" s="79"/>
      <c r="V49" s="79"/>
      <c r="W49" s="50"/>
    </row>
    <row r="50" spans="14:23" x14ac:dyDescent="0.2">
      <c r="N50" s="79"/>
      <c r="O50" s="79"/>
      <c r="P50" s="50"/>
      <c r="T50" s="50"/>
      <c r="U50" s="79"/>
      <c r="V50" s="79"/>
      <c r="W50" s="50"/>
    </row>
    <row r="51" spans="14:23" x14ac:dyDescent="0.2">
      <c r="N51" s="79"/>
      <c r="O51" s="79"/>
      <c r="P51" s="50"/>
      <c r="T51" s="50"/>
      <c r="U51" s="79"/>
      <c r="V51" s="79"/>
      <c r="W51" s="50"/>
    </row>
    <row r="52" spans="14:23" x14ac:dyDescent="0.2">
      <c r="N52" s="79"/>
      <c r="O52" s="79"/>
      <c r="P52" s="50"/>
      <c r="T52" s="50"/>
      <c r="U52" s="79"/>
      <c r="V52" s="79"/>
      <c r="W52" s="50"/>
    </row>
    <row r="53" spans="14:23" x14ac:dyDescent="0.2">
      <c r="N53" s="79"/>
      <c r="O53" s="79"/>
      <c r="P53" s="50"/>
      <c r="T53" s="50"/>
      <c r="U53" s="79"/>
      <c r="V53" s="79"/>
      <c r="W53" s="50"/>
    </row>
    <row r="54" spans="14:23" x14ac:dyDescent="0.2">
      <c r="N54" s="79"/>
      <c r="O54" s="79"/>
      <c r="P54" s="50"/>
      <c r="T54" s="50"/>
      <c r="U54" s="79"/>
      <c r="V54" s="79"/>
      <c r="W54" s="50"/>
    </row>
    <row r="55" spans="14:23" x14ac:dyDescent="0.2">
      <c r="N55" s="79"/>
      <c r="O55" s="79"/>
      <c r="P55" s="50"/>
      <c r="T55" s="50"/>
      <c r="U55" s="79"/>
      <c r="V55" s="79"/>
      <c r="W55" s="50"/>
    </row>
    <row r="56" spans="14:23" x14ac:dyDescent="0.2">
      <c r="N56" s="79"/>
      <c r="O56" s="79"/>
      <c r="P56" s="50"/>
      <c r="T56" s="50"/>
      <c r="U56" s="79"/>
      <c r="V56" s="79"/>
      <c r="W56" s="50"/>
    </row>
    <row r="57" spans="14:23" x14ac:dyDescent="0.2">
      <c r="N57" s="79"/>
      <c r="O57" s="79"/>
      <c r="P57" s="50"/>
    </row>
  </sheetData>
  <mergeCells count="18">
    <mergeCell ref="J3:M3"/>
    <mergeCell ref="A6:M6"/>
    <mergeCell ref="A7:M7"/>
    <mergeCell ref="A1:E1"/>
    <mergeCell ref="A2:E2"/>
    <mergeCell ref="A3:E3"/>
    <mergeCell ref="K11:M11"/>
    <mergeCell ref="J1:M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2"/>
  <sheetViews>
    <sheetView workbookViewId="0">
      <selection activeCell="G51" sqref="G51"/>
    </sheetView>
  </sheetViews>
  <sheetFormatPr defaultRowHeight="15" x14ac:dyDescent="0.25"/>
  <cols>
    <col min="1" max="1" width="6.28515625" customWidth="1"/>
    <col min="2" max="2" width="9.85546875" customWidth="1"/>
    <col min="4" max="4" width="11.42578125" customWidth="1"/>
    <col min="5" max="5" width="10" customWidth="1"/>
    <col min="8" max="8" width="9.5703125" customWidth="1"/>
    <col min="11" max="11" width="10.140625" customWidth="1"/>
  </cols>
  <sheetData>
    <row r="1" spans="1:13" s="54" customFormat="1" ht="15" customHeight="1" x14ac:dyDescent="0.2">
      <c r="A1" s="69" t="s">
        <v>51</v>
      </c>
      <c r="H1" s="223" t="s">
        <v>97</v>
      </c>
      <c r="I1" s="223"/>
      <c r="J1" s="223"/>
      <c r="K1" s="223"/>
      <c r="L1" s="223"/>
      <c r="M1" s="223"/>
    </row>
    <row r="2" spans="1:13" s="54" customFormat="1" ht="11.25" customHeight="1" x14ac:dyDescent="0.2">
      <c r="A2" s="54" t="s">
        <v>0</v>
      </c>
      <c r="H2" s="207" t="s">
        <v>12</v>
      </c>
      <c r="I2" s="207"/>
      <c r="J2" s="207"/>
      <c r="K2" s="207"/>
      <c r="L2" s="207"/>
      <c r="M2" s="207"/>
    </row>
    <row r="3" spans="1:13" s="54" customFormat="1" x14ac:dyDescent="0.25">
      <c r="A3" s="69" t="s">
        <v>52</v>
      </c>
      <c r="H3" s="224" t="s">
        <v>96</v>
      </c>
      <c r="I3" s="224"/>
      <c r="J3" s="224"/>
      <c r="K3" s="224"/>
      <c r="L3" s="224"/>
      <c r="M3" s="224"/>
    </row>
    <row r="4" spans="1:13" s="54" customFormat="1" ht="12.75" x14ac:dyDescent="0.2">
      <c r="G4" s="70" t="s">
        <v>1</v>
      </c>
      <c r="H4" s="70"/>
      <c r="I4" s="70"/>
      <c r="J4" s="70"/>
    </row>
    <row r="5" spans="1:13" s="54" customFormat="1" ht="7.5" customHeight="1" x14ac:dyDescent="0.2"/>
    <row r="6" spans="1:13" s="54" customFormat="1" ht="15" customHeight="1" x14ac:dyDescent="0.2">
      <c r="A6" s="143" t="s">
        <v>99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s="54" customFormat="1" ht="15" customHeight="1" x14ac:dyDescent="0.2">
      <c r="A7" s="143" t="s">
        <v>50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s="54" customFormat="1" ht="10.5" customHeight="1" x14ac:dyDescent="0.2">
      <c r="I8" s="71"/>
    </row>
    <row r="9" spans="1:13" x14ac:dyDescent="0.25">
      <c r="A9" s="176" t="s">
        <v>28</v>
      </c>
      <c r="B9" s="179" t="s">
        <v>3</v>
      </c>
      <c r="C9" s="180"/>
      <c r="D9" s="180"/>
      <c r="E9" s="180"/>
      <c r="F9" s="180"/>
      <c r="G9" s="181"/>
      <c r="H9" s="179" t="s">
        <v>8</v>
      </c>
      <c r="I9" s="180"/>
      <c r="J9" s="180"/>
      <c r="K9" s="180"/>
      <c r="L9" s="180"/>
      <c r="M9" s="181"/>
    </row>
    <row r="10" spans="1:13" x14ac:dyDescent="0.25">
      <c r="A10" s="177"/>
      <c r="B10" s="182" t="s">
        <v>29</v>
      </c>
      <c r="C10" s="183"/>
      <c r="D10" s="184"/>
      <c r="E10" s="185" t="s">
        <v>30</v>
      </c>
      <c r="F10" s="186"/>
      <c r="G10" s="187"/>
      <c r="H10" s="185" t="str">
        <f>B10</f>
        <v>ТП-682 Т1</v>
      </c>
      <c r="I10" s="186"/>
      <c r="J10" s="187"/>
      <c r="K10" s="179" t="str">
        <f>E10</f>
        <v>ТП-682 Т2</v>
      </c>
      <c r="L10" s="180"/>
      <c r="M10" s="181"/>
    </row>
    <row r="11" spans="1:13" x14ac:dyDescent="0.25">
      <c r="A11" s="177"/>
      <c r="B11" s="188" t="s">
        <v>31</v>
      </c>
      <c r="C11" s="189"/>
      <c r="D11" s="17">
        <v>200</v>
      </c>
      <c r="E11" s="179" t="s">
        <v>32</v>
      </c>
      <c r="F11" s="180"/>
      <c r="G11" s="18">
        <v>200</v>
      </c>
      <c r="H11" s="179" t="s">
        <v>32</v>
      </c>
      <c r="I11" s="180"/>
      <c r="J11" s="18">
        <v>200</v>
      </c>
      <c r="K11" s="179" t="s">
        <v>32</v>
      </c>
      <c r="L11" s="180"/>
      <c r="M11" s="18">
        <v>200</v>
      </c>
    </row>
    <row r="12" spans="1:13" ht="36" x14ac:dyDescent="0.25">
      <c r="A12" s="178"/>
      <c r="B12" s="16" t="s">
        <v>33</v>
      </c>
      <c r="C12" s="16" t="s">
        <v>34</v>
      </c>
      <c r="D12" s="16" t="s">
        <v>35</v>
      </c>
      <c r="E12" s="16" t="s">
        <v>33</v>
      </c>
      <c r="F12" s="16" t="s">
        <v>34</v>
      </c>
      <c r="G12" s="16" t="s">
        <v>35</v>
      </c>
      <c r="H12" s="16" t="s">
        <v>33</v>
      </c>
      <c r="I12" s="16" t="s">
        <v>34</v>
      </c>
      <c r="J12" s="16" t="s">
        <v>35</v>
      </c>
      <c r="K12" s="16" t="s">
        <v>33</v>
      </c>
      <c r="L12" s="16" t="s">
        <v>34</v>
      </c>
      <c r="M12" s="16" t="s">
        <v>35</v>
      </c>
    </row>
    <row r="13" spans="1:13" x14ac:dyDescent="0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</row>
    <row r="14" spans="1:13" x14ac:dyDescent="0.25">
      <c r="A14" s="15">
        <v>0</v>
      </c>
      <c r="B14" s="142"/>
      <c r="C14" s="46"/>
      <c r="D14" s="46"/>
      <c r="E14" s="142"/>
      <c r="F14" s="46"/>
      <c r="G14" s="46"/>
      <c r="H14" s="142"/>
      <c r="I14" s="46"/>
      <c r="J14" s="46"/>
      <c r="K14" s="142"/>
      <c r="L14" s="46"/>
      <c r="M14" s="46"/>
    </row>
    <row r="15" spans="1:13" x14ac:dyDescent="0.25">
      <c r="A15" s="15">
        <v>1</v>
      </c>
      <c r="B15" s="142"/>
      <c r="C15" s="46"/>
      <c r="D15" s="142">
        <v>14.6</v>
      </c>
      <c r="E15" s="142"/>
      <c r="F15" s="46"/>
      <c r="G15" s="142">
        <v>3.9</v>
      </c>
      <c r="H15" s="142"/>
      <c r="I15" s="46"/>
      <c r="J15" s="142">
        <v>8.5</v>
      </c>
      <c r="K15" s="142"/>
      <c r="L15" s="46"/>
      <c r="M15" s="142">
        <v>0.60000000000000009</v>
      </c>
    </row>
    <row r="16" spans="1:13" x14ac:dyDescent="0.25">
      <c r="A16" s="15">
        <v>2</v>
      </c>
      <c r="B16" s="142"/>
      <c r="C16" s="46"/>
      <c r="D16" s="142">
        <v>14.8</v>
      </c>
      <c r="E16" s="142"/>
      <c r="F16" s="46"/>
      <c r="G16" s="142">
        <v>3</v>
      </c>
      <c r="H16" s="142"/>
      <c r="I16" s="46"/>
      <c r="J16" s="142">
        <v>8</v>
      </c>
      <c r="K16" s="142"/>
      <c r="L16" s="46"/>
      <c r="M16" s="142">
        <v>0.4</v>
      </c>
    </row>
    <row r="17" spans="1:13" x14ac:dyDescent="0.25">
      <c r="A17" s="15">
        <v>3</v>
      </c>
      <c r="B17" s="142"/>
      <c r="C17" s="46"/>
      <c r="D17" s="142">
        <v>12.6</v>
      </c>
      <c r="E17" s="142"/>
      <c r="F17" s="46"/>
      <c r="G17" s="142">
        <v>3</v>
      </c>
      <c r="H17" s="142"/>
      <c r="I17" s="46"/>
      <c r="J17" s="142">
        <v>7.9</v>
      </c>
      <c r="K17" s="142"/>
      <c r="L17" s="46"/>
      <c r="M17" s="142">
        <v>0.5</v>
      </c>
    </row>
    <row r="18" spans="1:13" x14ac:dyDescent="0.25">
      <c r="A18" s="15">
        <v>4</v>
      </c>
      <c r="B18" s="142"/>
      <c r="C18" s="46"/>
      <c r="D18" s="142">
        <v>12.600000000000001</v>
      </c>
      <c r="E18" s="142"/>
      <c r="F18" s="46"/>
      <c r="G18" s="142">
        <v>3</v>
      </c>
      <c r="H18" s="142"/>
      <c r="I18" s="46"/>
      <c r="J18" s="142">
        <v>8.6</v>
      </c>
      <c r="K18" s="142"/>
      <c r="L18" s="46"/>
      <c r="M18" s="142">
        <v>0.8</v>
      </c>
    </row>
    <row r="19" spans="1:13" x14ac:dyDescent="0.25">
      <c r="A19" s="15">
        <v>5</v>
      </c>
      <c r="B19" s="142"/>
      <c r="C19" s="46"/>
      <c r="D19" s="142">
        <v>12.8</v>
      </c>
      <c r="E19" s="142"/>
      <c r="F19" s="46"/>
      <c r="G19" s="142">
        <v>3.4000000000000004</v>
      </c>
      <c r="H19" s="142"/>
      <c r="I19" s="46"/>
      <c r="J19" s="142">
        <v>8</v>
      </c>
      <c r="K19" s="142"/>
      <c r="L19" s="46"/>
      <c r="M19" s="142">
        <v>0.3</v>
      </c>
    </row>
    <row r="20" spans="1:13" x14ac:dyDescent="0.25">
      <c r="A20" s="15">
        <v>6</v>
      </c>
      <c r="B20" s="142"/>
      <c r="C20" s="46"/>
      <c r="D20" s="142">
        <v>15.3</v>
      </c>
      <c r="E20" s="142"/>
      <c r="F20" s="46"/>
      <c r="G20" s="142">
        <v>3.2</v>
      </c>
      <c r="H20" s="142"/>
      <c r="I20" s="46"/>
      <c r="J20" s="142">
        <v>8</v>
      </c>
      <c r="K20" s="142"/>
      <c r="L20" s="46"/>
      <c r="M20" s="142">
        <v>0.4</v>
      </c>
    </row>
    <row r="21" spans="1:13" x14ac:dyDescent="0.25">
      <c r="A21" s="15">
        <v>7</v>
      </c>
      <c r="B21" s="142"/>
      <c r="C21" s="46"/>
      <c r="D21" s="142">
        <v>19.8</v>
      </c>
      <c r="E21" s="142"/>
      <c r="F21" s="46"/>
      <c r="G21" s="142">
        <v>6</v>
      </c>
      <c r="H21" s="142"/>
      <c r="I21" s="46"/>
      <c r="J21" s="142">
        <v>7.3999999999999995</v>
      </c>
      <c r="K21" s="142"/>
      <c r="L21" s="46"/>
      <c r="M21" s="142">
        <v>1.1000000000000001</v>
      </c>
    </row>
    <row r="22" spans="1:13" x14ac:dyDescent="0.25">
      <c r="A22" s="15">
        <v>8</v>
      </c>
      <c r="B22" s="142"/>
      <c r="C22" s="46"/>
      <c r="D22" s="142">
        <v>22.7</v>
      </c>
      <c r="E22" s="142"/>
      <c r="F22" s="46"/>
      <c r="G22" s="142">
        <v>9</v>
      </c>
      <c r="H22" s="142"/>
      <c r="I22" s="46"/>
      <c r="J22" s="142">
        <v>7.8</v>
      </c>
      <c r="K22" s="142"/>
      <c r="L22" s="46"/>
      <c r="M22" s="142">
        <v>4</v>
      </c>
    </row>
    <row r="23" spans="1:13" x14ac:dyDescent="0.25">
      <c r="A23" s="15">
        <v>9</v>
      </c>
      <c r="B23" s="142"/>
      <c r="C23" s="46"/>
      <c r="D23" s="142">
        <v>32.5</v>
      </c>
      <c r="E23" s="142"/>
      <c r="F23" s="46"/>
      <c r="G23" s="142">
        <v>7.5</v>
      </c>
      <c r="H23" s="142"/>
      <c r="I23" s="46"/>
      <c r="J23" s="142">
        <v>8</v>
      </c>
      <c r="K23" s="142"/>
      <c r="L23" s="46"/>
      <c r="M23" s="142">
        <v>2.6</v>
      </c>
    </row>
    <row r="24" spans="1:13" x14ac:dyDescent="0.25">
      <c r="A24" s="15">
        <v>10</v>
      </c>
      <c r="B24" s="142"/>
      <c r="C24" s="46"/>
      <c r="D24" s="142">
        <v>32.4</v>
      </c>
      <c r="E24" s="142"/>
      <c r="F24" s="46"/>
      <c r="G24" s="142">
        <v>6.6</v>
      </c>
      <c r="H24" s="142"/>
      <c r="I24" s="46"/>
      <c r="J24" s="142">
        <v>9.3000000000000007</v>
      </c>
      <c r="K24" s="142"/>
      <c r="L24" s="46"/>
      <c r="M24" s="142">
        <v>1.9</v>
      </c>
    </row>
    <row r="25" spans="1:13" x14ac:dyDescent="0.25">
      <c r="A25" s="15">
        <v>11</v>
      </c>
      <c r="B25" s="142"/>
      <c r="C25" s="46"/>
      <c r="D25" s="142">
        <v>33.300000000000004</v>
      </c>
      <c r="E25" s="142"/>
      <c r="F25" s="46"/>
      <c r="G25" s="142">
        <v>6.8000000000000007</v>
      </c>
      <c r="H25" s="142"/>
      <c r="I25" s="46"/>
      <c r="J25" s="142">
        <v>12.100000000000001</v>
      </c>
      <c r="K25" s="142"/>
      <c r="L25" s="46"/>
      <c r="M25" s="142">
        <v>2.2000000000000002</v>
      </c>
    </row>
    <row r="26" spans="1:13" x14ac:dyDescent="0.25">
      <c r="A26" s="15">
        <v>12</v>
      </c>
      <c r="B26" s="142"/>
      <c r="C26" s="46"/>
      <c r="D26" s="142">
        <v>30.799999999999997</v>
      </c>
      <c r="E26" s="142"/>
      <c r="F26" s="46"/>
      <c r="G26" s="142">
        <v>7</v>
      </c>
      <c r="H26" s="142"/>
      <c r="I26" s="46"/>
      <c r="J26" s="142">
        <v>11.9</v>
      </c>
      <c r="K26" s="142"/>
      <c r="L26" s="46"/>
      <c r="M26" s="142">
        <v>1.4</v>
      </c>
    </row>
    <row r="27" spans="1:13" x14ac:dyDescent="0.25">
      <c r="A27" s="15">
        <v>13</v>
      </c>
      <c r="B27" s="142"/>
      <c r="C27" s="46"/>
      <c r="D27" s="142">
        <v>32.200000000000003</v>
      </c>
      <c r="E27" s="142"/>
      <c r="F27" s="46"/>
      <c r="G27" s="142">
        <v>4.6999999999999993</v>
      </c>
      <c r="H27" s="142"/>
      <c r="I27" s="46"/>
      <c r="J27" s="142">
        <v>11.8</v>
      </c>
      <c r="K27" s="142"/>
      <c r="L27" s="46"/>
      <c r="M27" s="142">
        <v>2.2000000000000002</v>
      </c>
    </row>
    <row r="28" spans="1:13" x14ac:dyDescent="0.25">
      <c r="A28" s="15">
        <v>14</v>
      </c>
      <c r="B28" s="142"/>
      <c r="C28" s="46"/>
      <c r="D28" s="142">
        <v>31.7</v>
      </c>
      <c r="E28" s="142"/>
      <c r="F28" s="46"/>
      <c r="G28" s="142">
        <v>6.3</v>
      </c>
      <c r="H28" s="142"/>
      <c r="I28" s="46"/>
      <c r="J28" s="142">
        <v>10.5</v>
      </c>
      <c r="K28" s="142"/>
      <c r="L28" s="46"/>
      <c r="M28" s="142">
        <v>2.2999999999999998</v>
      </c>
    </row>
    <row r="29" spans="1:13" x14ac:dyDescent="0.25">
      <c r="A29" s="15">
        <v>15</v>
      </c>
      <c r="B29" s="142"/>
      <c r="C29" s="46"/>
      <c r="D29" s="142">
        <v>26.800000000000004</v>
      </c>
      <c r="E29" s="142"/>
      <c r="F29" s="46"/>
      <c r="G29" s="142">
        <v>5.3000000000000007</v>
      </c>
      <c r="H29" s="142"/>
      <c r="I29" s="46"/>
      <c r="J29" s="142">
        <v>11.3</v>
      </c>
      <c r="K29" s="142"/>
      <c r="L29" s="46"/>
      <c r="M29" s="142">
        <v>1.6999999999999997</v>
      </c>
    </row>
    <row r="30" spans="1:13" x14ac:dyDescent="0.25">
      <c r="A30" s="15">
        <v>16</v>
      </c>
      <c r="B30" s="142"/>
      <c r="C30" s="46"/>
      <c r="D30" s="142">
        <v>30.799999999999997</v>
      </c>
      <c r="E30" s="142"/>
      <c r="F30" s="46"/>
      <c r="G30" s="142">
        <v>6.9</v>
      </c>
      <c r="H30" s="142"/>
      <c r="I30" s="46"/>
      <c r="J30" s="142">
        <v>11.3</v>
      </c>
      <c r="K30" s="142"/>
      <c r="L30" s="46"/>
      <c r="M30" s="142">
        <v>1.9999999999999998</v>
      </c>
    </row>
    <row r="31" spans="1:13" x14ac:dyDescent="0.25">
      <c r="A31" s="15">
        <v>17</v>
      </c>
      <c r="B31" s="142"/>
      <c r="C31" s="46"/>
      <c r="D31" s="142">
        <v>36.4</v>
      </c>
      <c r="E31" s="142"/>
      <c r="F31" s="46"/>
      <c r="G31" s="142">
        <v>5.2</v>
      </c>
      <c r="H31" s="142"/>
      <c r="I31" s="46"/>
      <c r="J31" s="142">
        <v>10.8</v>
      </c>
      <c r="K31" s="142"/>
      <c r="L31" s="46"/>
      <c r="M31" s="142">
        <v>1.4</v>
      </c>
    </row>
    <row r="32" spans="1:13" x14ac:dyDescent="0.25">
      <c r="A32" s="15">
        <v>18</v>
      </c>
      <c r="B32" s="142"/>
      <c r="C32" s="46"/>
      <c r="D32" s="142">
        <v>39</v>
      </c>
      <c r="E32" s="142"/>
      <c r="F32" s="46"/>
      <c r="G32" s="142">
        <v>10.6</v>
      </c>
      <c r="H32" s="142"/>
      <c r="I32" s="46"/>
      <c r="J32" s="142">
        <v>11</v>
      </c>
      <c r="K32" s="142"/>
      <c r="L32" s="46"/>
      <c r="M32" s="142">
        <v>3.8</v>
      </c>
    </row>
    <row r="33" spans="1:13" x14ac:dyDescent="0.25">
      <c r="A33" s="15">
        <v>19</v>
      </c>
      <c r="B33" s="142"/>
      <c r="C33" s="46"/>
      <c r="D33" s="142">
        <v>40.5</v>
      </c>
      <c r="E33" s="142"/>
      <c r="F33" s="46"/>
      <c r="G33" s="142">
        <v>10.9</v>
      </c>
      <c r="H33" s="142"/>
      <c r="I33" s="46"/>
      <c r="J33" s="142">
        <v>9.6</v>
      </c>
      <c r="K33" s="142"/>
      <c r="L33" s="46"/>
      <c r="M33" s="142">
        <v>2.8</v>
      </c>
    </row>
    <row r="34" spans="1:13" x14ac:dyDescent="0.25">
      <c r="A34" s="15">
        <v>20</v>
      </c>
      <c r="B34" s="142"/>
      <c r="C34" s="46"/>
      <c r="D34" s="142">
        <v>45.800000000000004</v>
      </c>
      <c r="E34" s="142"/>
      <c r="F34" s="46"/>
      <c r="G34" s="142">
        <v>10.1</v>
      </c>
      <c r="H34" s="142"/>
      <c r="I34" s="46"/>
      <c r="J34" s="142">
        <v>10.600000000000001</v>
      </c>
      <c r="K34" s="142"/>
      <c r="L34" s="46"/>
      <c r="M34" s="142">
        <v>3.4000000000000004</v>
      </c>
    </row>
    <row r="35" spans="1:13" x14ac:dyDescent="0.25">
      <c r="A35" s="15">
        <v>21</v>
      </c>
      <c r="B35" s="142"/>
      <c r="C35" s="46"/>
      <c r="D35" s="142">
        <v>44.400000000000006</v>
      </c>
      <c r="E35" s="142"/>
      <c r="F35" s="46"/>
      <c r="G35" s="142">
        <v>11.1</v>
      </c>
      <c r="H35" s="142"/>
      <c r="I35" s="46"/>
      <c r="J35" s="142">
        <v>10.5</v>
      </c>
      <c r="K35" s="142"/>
      <c r="L35" s="46"/>
      <c r="M35" s="142">
        <v>2.7</v>
      </c>
    </row>
    <row r="36" spans="1:13" x14ac:dyDescent="0.25">
      <c r="A36" s="15">
        <v>22</v>
      </c>
      <c r="B36" s="142"/>
      <c r="C36" s="46"/>
      <c r="D36" s="142">
        <v>35.6</v>
      </c>
      <c r="E36" s="142"/>
      <c r="F36" s="46"/>
      <c r="G36" s="142">
        <v>9.1999999999999993</v>
      </c>
      <c r="H36" s="142"/>
      <c r="I36" s="46"/>
      <c r="J36" s="142">
        <v>9.8999999999999986</v>
      </c>
      <c r="K36" s="142"/>
      <c r="L36" s="46"/>
      <c r="M36" s="142">
        <v>2.0999999999999996</v>
      </c>
    </row>
    <row r="37" spans="1:13" x14ac:dyDescent="0.25">
      <c r="A37" s="15">
        <v>23</v>
      </c>
      <c r="B37" s="142"/>
      <c r="C37" s="46"/>
      <c r="D37" s="142">
        <v>25.1</v>
      </c>
      <c r="E37" s="142"/>
      <c r="F37" s="46"/>
      <c r="G37" s="142">
        <v>9.1</v>
      </c>
      <c r="H37" s="142"/>
      <c r="I37" s="46"/>
      <c r="J37" s="142">
        <v>10</v>
      </c>
      <c r="K37" s="142"/>
      <c r="L37" s="46"/>
      <c r="M37" s="142">
        <v>0.8</v>
      </c>
    </row>
    <row r="38" spans="1:13" x14ac:dyDescent="0.25">
      <c r="A38" s="15">
        <v>24</v>
      </c>
      <c r="B38" s="142"/>
      <c r="C38" s="46"/>
      <c r="D38" s="142">
        <v>17.399999999999999</v>
      </c>
      <c r="E38" s="142"/>
      <c r="F38" s="46"/>
      <c r="G38" s="142">
        <v>5.5</v>
      </c>
      <c r="H38" s="142"/>
      <c r="I38" s="46"/>
      <c r="J38" s="142">
        <v>8.4</v>
      </c>
      <c r="K38" s="142"/>
      <c r="L38" s="46"/>
      <c r="M38" s="142">
        <v>0.7</v>
      </c>
    </row>
    <row r="39" spans="1:13" x14ac:dyDescent="0.25">
      <c r="A39" s="15" t="s">
        <v>36</v>
      </c>
      <c r="B39" s="47"/>
      <c r="C39" s="47"/>
      <c r="D39" s="47">
        <f>SUM(D15:D38)</f>
        <v>659.9</v>
      </c>
      <c r="E39" s="47"/>
      <c r="F39" s="47"/>
      <c r="G39" s="47">
        <f>SUM(G15:G38)</f>
        <v>157.29999999999998</v>
      </c>
      <c r="H39" s="47"/>
      <c r="I39" s="47"/>
      <c r="J39" s="47">
        <f>SUM(J15:J38)</f>
        <v>231.20000000000002</v>
      </c>
      <c r="K39" s="47"/>
      <c r="L39" s="47"/>
      <c r="M39" s="47">
        <f>SUM(M15:M38)</f>
        <v>42.1</v>
      </c>
    </row>
    <row r="40" spans="1:13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x14ac:dyDescent="0.25">
      <c r="A42" s="232" t="s">
        <v>105</v>
      </c>
      <c r="B42" s="232"/>
      <c r="C42" s="232"/>
      <c r="D42" s="232"/>
      <c r="E42" s="232"/>
      <c r="F42" s="232"/>
      <c r="G42" s="232"/>
      <c r="H42" s="232"/>
      <c r="I42" s="232" t="s">
        <v>106</v>
      </c>
      <c r="J42" s="232"/>
      <c r="K42" s="232"/>
      <c r="L42" s="232"/>
      <c r="M42" s="232"/>
    </row>
  </sheetData>
  <mergeCells count="16">
    <mergeCell ref="H1:M1"/>
    <mergeCell ref="H3:M3"/>
    <mergeCell ref="H2:M2"/>
    <mergeCell ref="A9:A12"/>
    <mergeCell ref="B9:G9"/>
    <mergeCell ref="H9:M9"/>
    <mergeCell ref="B10:D10"/>
    <mergeCell ref="E10:G10"/>
    <mergeCell ref="H10:J10"/>
    <mergeCell ref="K10:M10"/>
    <mergeCell ref="B11:C11"/>
    <mergeCell ref="E11:F11"/>
    <mergeCell ref="H11:I11"/>
    <mergeCell ref="K11:L11"/>
    <mergeCell ref="A6:M6"/>
    <mergeCell ref="A7:M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6"/>
  <sheetViews>
    <sheetView zoomScaleNormal="100" workbookViewId="0">
      <selection sqref="A1:D1"/>
    </sheetView>
  </sheetViews>
  <sheetFormatPr defaultRowHeight="12.75" x14ac:dyDescent="0.2"/>
  <cols>
    <col min="1" max="1" width="6.42578125" style="54" customWidth="1"/>
    <col min="2" max="2" width="11.85546875" style="54" customWidth="1"/>
    <col min="3" max="3" width="9.140625" style="54"/>
    <col min="4" max="4" width="15.28515625" style="54" customWidth="1"/>
    <col min="5" max="5" width="11.140625" style="54" customWidth="1"/>
    <col min="6" max="6" width="8.85546875" style="54" customWidth="1"/>
    <col min="7" max="7" width="14.5703125" style="54" customWidth="1"/>
    <col min="8" max="9" width="9.140625" style="54"/>
    <col min="10" max="11" width="15.28515625" style="54" bestFit="1" customWidth="1"/>
    <col min="12" max="16384" width="9.140625" style="54"/>
  </cols>
  <sheetData>
    <row r="1" spans="1:13" x14ac:dyDescent="0.2">
      <c r="A1" s="201" t="s">
        <v>56</v>
      </c>
      <c r="B1" s="201"/>
      <c r="C1" s="201"/>
      <c r="D1" s="201"/>
      <c r="E1" s="144" t="s">
        <v>62</v>
      </c>
      <c r="F1" s="144"/>
      <c r="G1" s="144"/>
      <c r="H1" s="144"/>
    </row>
    <row r="2" spans="1:13" s="2" customFormat="1" ht="11.25" customHeight="1" x14ac:dyDescent="0.2">
      <c r="A2" s="144" t="s">
        <v>0</v>
      </c>
      <c r="B2" s="144"/>
      <c r="C2" s="144"/>
      <c r="D2" s="144"/>
      <c r="E2" s="144" t="s">
        <v>12</v>
      </c>
      <c r="F2" s="144"/>
      <c r="G2" s="144"/>
      <c r="H2" s="144"/>
    </row>
    <row r="3" spans="1:13" x14ac:dyDescent="0.2">
      <c r="A3" s="201" t="s">
        <v>57</v>
      </c>
      <c r="B3" s="201"/>
      <c r="C3" s="201"/>
      <c r="D3" s="201"/>
      <c r="E3" s="145" t="s">
        <v>17</v>
      </c>
      <c r="F3" s="145"/>
      <c r="G3" s="145"/>
      <c r="H3" s="145"/>
    </row>
    <row r="4" spans="1:13" ht="15" customHeight="1" x14ac:dyDescent="0.2">
      <c r="A4" s="153" t="s">
        <v>18</v>
      </c>
      <c r="B4" s="153"/>
      <c r="C4" s="153"/>
      <c r="D4" s="153"/>
      <c r="E4" s="153"/>
      <c r="F4" s="153"/>
      <c r="G4" s="153"/>
      <c r="H4" s="153"/>
      <c r="I4" s="70"/>
      <c r="J4" s="70"/>
    </row>
    <row r="5" spans="1:13" ht="7.5" customHeight="1" x14ac:dyDescent="0.2"/>
    <row r="6" spans="1:13" s="7" customFormat="1" ht="29.25" customHeight="1" x14ac:dyDescent="0.25">
      <c r="A6" s="228" t="s">
        <v>55</v>
      </c>
      <c r="B6" s="228"/>
      <c r="C6" s="228"/>
      <c r="D6" s="228"/>
      <c r="E6" s="228"/>
      <c r="F6" s="228"/>
      <c r="G6" s="228"/>
      <c r="H6" s="228"/>
      <c r="I6" s="227"/>
      <c r="J6" s="227"/>
      <c r="K6" s="227"/>
      <c r="L6" s="227"/>
      <c r="M6" s="227"/>
    </row>
    <row r="7" spans="1:13" s="7" customFormat="1" ht="15" customHeight="1" x14ac:dyDescent="0.25">
      <c r="A7" s="154" t="s">
        <v>50</v>
      </c>
      <c r="B7" s="154"/>
      <c r="C7" s="154"/>
      <c r="D7" s="154"/>
      <c r="E7" s="154"/>
      <c r="F7" s="154"/>
      <c r="G7" s="154"/>
      <c r="H7" s="154"/>
      <c r="I7" s="227"/>
      <c r="J7" s="227"/>
      <c r="K7" s="227"/>
      <c r="L7" s="227"/>
      <c r="M7" s="227"/>
    </row>
    <row r="8" spans="1:13" ht="10.5" customHeight="1" x14ac:dyDescent="0.2">
      <c r="F8" s="71"/>
    </row>
    <row r="9" spans="1:13" ht="15.75" customHeight="1" x14ac:dyDescent="0.2">
      <c r="A9" s="193" t="s">
        <v>5</v>
      </c>
      <c r="B9" s="196" t="s">
        <v>3</v>
      </c>
      <c r="C9" s="197"/>
      <c r="D9" s="197"/>
      <c r="E9" s="148" t="s">
        <v>8</v>
      </c>
      <c r="F9" s="148"/>
      <c r="G9" s="148"/>
      <c r="I9" s="50"/>
      <c r="J9" s="79"/>
      <c r="K9" s="79"/>
      <c r="L9" s="50"/>
      <c r="M9" s="85"/>
    </row>
    <row r="10" spans="1:13" ht="31.5" customHeight="1" x14ac:dyDescent="0.2">
      <c r="A10" s="194"/>
      <c r="B10" s="198" t="s">
        <v>87</v>
      </c>
      <c r="C10" s="199"/>
      <c r="D10" s="200"/>
      <c r="E10" s="198" t="s">
        <v>87</v>
      </c>
      <c r="F10" s="199"/>
      <c r="G10" s="200"/>
      <c r="I10" s="50"/>
      <c r="J10" s="79"/>
      <c r="K10" s="79"/>
      <c r="L10" s="50"/>
      <c r="M10" s="85"/>
    </row>
    <row r="11" spans="1:13" ht="15.75" customHeight="1" x14ac:dyDescent="0.2">
      <c r="A11" s="194"/>
      <c r="B11" s="190" t="s">
        <v>41</v>
      </c>
      <c r="C11" s="191"/>
      <c r="D11" s="192"/>
      <c r="E11" s="190" t="s">
        <v>41</v>
      </c>
      <c r="F11" s="191"/>
      <c r="G11" s="192"/>
      <c r="I11" s="50"/>
      <c r="J11" s="79"/>
      <c r="K11" s="79"/>
      <c r="L11" s="50"/>
      <c r="M11" s="85"/>
    </row>
    <row r="12" spans="1:13" ht="38.25" x14ac:dyDescent="0.2">
      <c r="A12" s="195"/>
      <c r="B12" s="48" t="s">
        <v>7</v>
      </c>
      <c r="C12" s="49" t="s">
        <v>6</v>
      </c>
      <c r="D12" s="48" t="s">
        <v>47</v>
      </c>
      <c r="E12" s="48" t="s">
        <v>7</v>
      </c>
      <c r="F12" s="49" t="s">
        <v>6</v>
      </c>
      <c r="G12" s="48" t="s">
        <v>10</v>
      </c>
      <c r="I12" s="50"/>
      <c r="J12" s="79"/>
      <c r="K12" s="79"/>
      <c r="L12" s="50"/>
      <c r="M12" s="85"/>
    </row>
    <row r="13" spans="1:13" x14ac:dyDescent="0.2">
      <c r="A13" s="48">
        <v>1</v>
      </c>
      <c r="B13" s="34">
        <v>2</v>
      </c>
      <c r="C13" s="48">
        <v>3</v>
      </c>
      <c r="D13" s="34">
        <v>4</v>
      </c>
      <c r="E13" s="34">
        <v>8</v>
      </c>
      <c r="F13" s="48">
        <v>9</v>
      </c>
      <c r="G13" s="34">
        <v>10</v>
      </c>
      <c r="I13" s="50"/>
      <c r="J13" s="79"/>
      <c r="K13" s="79"/>
      <c r="L13" s="50"/>
      <c r="M13" s="85"/>
    </row>
    <row r="14" spans="1:13" x14ac:dyDescent="0.2">
      <c r="A14" s="48">
        <v>0</v>
      </c>
      <c r="B14" s="54">
        <v>27238.5805</v>
      </c>
      <c r="C14" s="80"/>
      <c r="D14" s="31"/>
      <c r="E14" s="52">
        <v>2916.3604999999998</v>
      </c>
      <c r="F14" s="50"/>
      <c r="G14" s="33"/>
      <c r="I14" s="50"/>
      <c r="J14" s="79"/>
      <c r="K14" s="79"/>
      <c r="L14" s="50"/>
      <c r="M14" s="85"/>
    </row>
    <row r="15" spans="1:13" x14ac:dyDescent="0.2">
      <c r="A15" s="34">
        <v>1</v>
      </c>
      <c r="B15" s="80"/>
      <c r="C15" s="80"/>
      <c r="D15" s="229">
        <v>1.2110000000000001</v>
      </c>
      <c r="E15" s="138"/>
      <c r="F15" s="138"/>
      <c r="G15" s="138">
        <v>0.06</v>
      </c>
      <c r="I15" s="50"/>
      <c r="J15" s="79"/>
      <c r="K15" s="79"/>
      <c r="L15" s="50"/>
      <c r="M15" s="85"/>
    </row>
    <row r="16" spans="1:13" x14ac:dyDescent="0.2">
      <c r="A16" s="48">
        <v>2</v>
      </c>
      <c r="B16" s="80"/>
      <c r="C16" s="80"/>
      <c r="D16" s="229">
        <v>0.64400000000000002</v>
      </c>
      <c r="E16" s="138"/>
      <c r="F16" s="138"/>
      <c r="G16" s="138">
        <v>0.25</v>
      </c>
      <c r="I16" s="50"/>
      <c r="J16" s="79"/>
      <c r="K16" s="79"/>
      <c r="L16" s="50"/>
      <c r="M16" s="85"/>
    </row>
    <row r="17" spans="1:13" x14ac:dyDescent="0.2">
      <c r="A17" s="34">
        <v>3</v>
      </c>
      <c r="B17" s="80"/>
      <c r="C17" s="80"/>
      <c r="D17" s="229">
        <v>0.53549999999999998</v>
      </c>
      <c r="E17" s="138"/>
      <c r="F17" s="138"/>
      <c r="G17" s="138">
        <v>0.3</v>
      </c>
      <c r="I17" s="50"/>
      <c r="J17" s="79"/>
      <c r="K17" s="79"/>
      <c r="L17" s="50"/>
      <c r="M17" s="85"/>
    </row>
    <row r="18" spans="1:13" x14ac:dyDescent="0.2">
      <c r="A18" s="48">
        <v>4</v>
      </c>
      <c r="B18" s="80"/>
      <c r="C18" s="80"/>
      <c r="D18" s="229">
        <v>0.57899999999999996</v>
      </c>
      <c r="E18" s="138"/>
      <c r="F18" s="138"/>
      <c r="G18" s="138">
        <v>0.28999999999999998</v>
      </c>
      <c r="I18" s="50"/>
      <c r="J18" s="79"/>
      <c r="K18" s="79"/>
      <c r="L18" s="50"/>
      <c r="M18" s="85"/>
    </row>
    <row r="19" spans="1:13" x14ac:dyDescent="0.2">
      <c r="A19" s="34">
        <v>5</v>
      </c>
      <c r="B19" s="80"/>
      <c r="C19" s="80"/>
      <c r="D19" s="229">
        <v>0.60599999999999998</v>
      </c>
      <c r="E19" s="138"/>
      <c r="F19" s="138"/>
      <c r="G19" s="138">
        <v>0.27</v>
      </c>
      <c r="I19" s="50"/>
      <c r="J19" s="79"/>
      <c r="K19" s="79"/>
      <c r="L19" s="50"/>
      <c r="M19" s="85"/>
    </row>
    <row r="20" spans="1:13" ht="15.75" customHeight="1" x14ac:dyDescent="0.2">
      <c r="A20" s="48">
        <v>6</v>
      </c>
      <c r="B20" s="80"/>
      <c r="C20" s="80"/>
      <c r="D20" s="229">
        <v>0.49299999999999999</v>
      </c>
      <c r="E20" s="138"/>
      <c r="F20" s="138"/>
      <c r="G20" s="138">
        <v>0.25</v>
      </c>
      <c r="I20" s="50"/>
      <c r="J20" s="79"/>
      <c r="K20" s="79"/>
      <c r="L20" s="50"/>
      <c r="M20" s="85"/>
    </row>
    <row r="21" spans="1:13" x14ac:dyDescent="0.2">
      <c r="A21" s="34">
        <v>7</v>
      </c>
      <c r="B21" s="80"/>
      <c r="C21" s="80"/>
      <c r="D21" s="229">
        <v>1.264</v>
      </c>
      <c r="E21" s="138"/>
      <c r="F21" s="138"/>
      <c r="G21" s="138">
        <v>0.12</v>
      </c>
      <c r="I21" s="50"/>
      <c r="J21" s="79"/>
      <c r="K21" s="79"/>
      <c r="L21" s="50"/>
      <c r="M21" s="85"/>
    </row>
    <row r="22" spans="1:13" x14ac:dyDescent="0.2">
      <c r="A22" s="48">
        <v>8</v>
      </c>
      <c r="B22" s="80"/>
      <c r="C22" s="80"/>
      <c r="D22" s="229">
        <v>1.9895</v>
      </c>
      <c r="E22" s="138"/>
      <c r="F22" s="138"/>
      <c r="G22" s="138">
        <v>0.09</v>
      </c>
      <c r="I22" s="50"/>
      <c r="J22" s="79"/>
      <c r="K22" s="79"/>
      <c r="L22" s="50"/>
      <c r="M22" s="85"/>
    </row>
    <row r="23" spans="1:13" x14ac:dyDescent="0.2">
      <c r="A23" s="34">
        <v>9</v>
      </c>
      <c r="B23" s="80"/>
      <c r="C23" s="80"/>
      <c r="D23" s="229">
        <v>1.0814999999999999</v>
      </c>
      <c r="E23" s="138"/>
      <c r="F23" s="138"/>
      <c r="G23" s="138">
        <v>0.06</v>
      </c>
      <c r="I23" s="50"/>
      <c r="J23" s="79"/>
      <c r="K23" s="79"/>
      <c r="L23" s="50"/>
      <c r="M23" s="85"/>
    </row>
    <row r="24" spans="1:13" x14ac:dyDescent="0.2">
      <c r="A24" s="48">
        <v>10</v>
      </c>
      <c r="B24" s="80"/>
      <c r="C24" s="80"/>
      <c r="D24" s="229">
        <v>1.2775000000000001</v>
      </c>
      <c r="E24" s="138"/>
      <c r="F24" s="138"/>
      <c r="G24" s="138">
        <v>0.43</v>
      </c>
      <c r="I24" s="50"/>
      <c r="J24" s="79"/>
      <c r="K24" s="79"/>
      <c r="L24" s="50"/>
      <c r="M24" s="85"/>
    </row>
    <row r="25" spans="1:13" x14ac:dyDescent="0.2">
      <c r="A25" s="34">
        <v>11</v>
      </c>
      <c r="B25" s="80"/>
      <c r="C25" s="80"/>
      <c r="D25" s="229">
        <v>1.2735000000000001</v>
      </c>
      <c r="E25" s="138"/>
      <c r="F25" s="138"/>
      <c r="G25" s="138">
        <v>0.61</v>
      </c>
      <c r="I25" s="50"/>
      <c r="J25" s="79"/>
      <c r="K25" s="79"/>
      <c r="L25" s="50"/>
      <c r="M25" s="85"/>
    </row>
    <row r="26" spans="1:13" x14ac:dyDescent="0.2">
      <c r="A26" s="48">
        <v>12</v>
      </c>
      <c r="B26" s="80"/>
      <c r="C26" s="80"/>
      <c r="D26" s="229">
        <v>1.766</v>
      </c>
      <c r="E26" s="138"/>
      <c r="F26" s="138"/>
      <c r="G26" s="138">
        <v>0.68</v>
      </c>
      <c r="I26" s="50"/>
      <c r="J26" s="79"/>
      <c r="K26" s="79"/>
      <c r="L26" s="50"/>
      <c r="M26" s="85"/>
    </row>
    <row r="27" spans="1:13" x14ac:dyDescent="0.2">
      <c r="A27" s="34">
        <v>13</v>
      </c>
      <c r="B27" s="80"/>
      <c r="C27" s="80"/>
      <c r="D27" s="229">
        <v>1.9239999999999999</v>
      </c>
      <c r="E27" s="138"/>
      <c r="F27" s="138"/>
      <c r="G27" s="138">
        <v>0.31</v>
      </c>
      <c r="I27" s="50"/>
      <c r="J27" s="79"/>
      <c r="K27" s="79"/>
      <c r="L27" s="50"/>
      <c r="M27" s="85"/>
    </row>
    <row r="28" spans="1:13" x14ac:dyDescent="0.2">
      <c r="A28" s="48">
        <v>14</v>
      </c>
      <c r="B28" s="80"/>
      <c r="C28" s="82"/>
      <c r="D28" s="229">
        <v>2.4289999999999998</v>
      </c>
      <c r="E28" s="138"/>
      <c r="F28" s="138"/>
      <c r="G28" s="138">
        <v>0.05</v>
      </c>
      <c r="I28" s="50"/>
      <c r="J28" s="79"/>
      <c r="K28" s="79"/>
      <c r="L28" s="50"/>
      <c r="M28" s="85"/>
    </row>
    <row r="29" spans="1:13" x14ac:dyDescent="0.2">
      <c r="A29" s="34">
        <v>15</v>
      </c>
      <c r="B29" s="80"/>
      <c r="C29" s="80"/>
      <c r="D29" s="229">
        <v>2.4119999999999999</v>
      </c>
      <c r="E29" s="138"/>
      <c r="F29" s="138"/>
      <c r="G29" s="138">
        <v>0.03</v>
      </c>
      <c r="I29" s="50"/>
      <c r="J29" s="79"/>
      <c r="K29" s="79"/>
      <c r="L29" s="50"/>
      <c r="M29" s="85"/>
    </row>
    <row r="30" spans="1:13" x14ac:dyDescent="0.2">
      <c r="A30" s="48">
        <v>16</v>
      </c>
      <c r="B30" s="80"/>
      <c r="C30" s="80"/>
      <c r="D30" s="229">
        <v>3.552</v>
      </c>
      <c r="E30" s="138"/>
      <c r="F30" s="138"/>
      <c r="G30" s="138">
        <v>0.04</v>
      </c>
      <c r="I30" s="50"/>
      <c r="J30" s="79"/>
      <c r="K30" s="79"/>
      <c r="L30" s="50"/>
      <c r="M30" s="85"/>
    </row>
    <row r="31" spans="1:13" x14ac:dyDescent="0.2">
      <c r="A31" s="34">
        <v>17</v>
      </c>
      <c r="B31" s="80"/>
      <c r="C31" s="80"/>
      <c r="D31" s="229">
        <v>3.7360000000000002</v>
      </c>
      <c r="E31" s="138"/>
      <c r="F31" s="138"/>
      <c r="G31" s="138">
        <v>0.04</v>
      </c>
      <c r="I31" s="50"/>
      <c r="J31" s="79"/>
      <c r="K31" s="79"/>
      <c r="L31" s="50"/>
      <c r="M31" s="85"/>
    </row>
    <row r="32" spans="1:13" x14ac:dyDescent="0.2">
      <c r="A32" s="48">
        <v>18</v>
      </c>
      <c r="B32" s="80"/>
      <c r="C32" s="80"/>
      <c r="D32" s="229">
        <v>3.6120000000000001</v>
      </c>
      <c r="E32" s="138"/>
      <c r="F32" s="138"/>
      <c r="G32" s="138">
        <v>0.04</v>
      </c>
      <c r="I32" s="50"/>
      <c r="J32" s="79"/>
      <c r="K32" s="79"/>
      <c r="L32" s="50"/>
      <c r="M32" s="85"/>
    </row>
    <row r="33" spans="1:13" x14ac:dyDescent="0.2">
      <c r="A33" s="34">
        <v>19</v>
      </c>
      <c r="B33" s="80"/>
      <c r="C33" s="80"/>
      <c r="D33" s="229">
        <v>3.206</v>
      </c>
      <c r="E33" s="138"/>
      <c r="F33" s="138"/>
      <c r="G33" s="138">
        <v>0.13</v>
      </c>
      <c r="I33" s="50"/>
      <c r="J33" s="79"/>
      <c r="K33" s="79"/>
      <c r="L33" s="50"/>
      <c r="M33" s="85"/>
    </row>
    <row r="34" spans="1:13" ht="15.75" customHeight="1" x14ac:dyDescent="0.2">
      <c r="A34" s="48">
        <v>20</v>
      </c>
      <c r="B34" s="80"/>
      <c r="C34" s="80"/>
      <c r="D34" s="229">
        <v>2.4685000000000001</v>
      </c>
      <c r="E34" s="138"/>
      <c r="F34" s="138"/>
      <c r="G34" s="138">
        <v>0.08</v>
      </c>
      <c r="I34" s="50"/>
      <c r="J34" s="79"/>
      <c r="K34" s="79"/>
      <c r="L34" s="50"/>
      <c r="M34" s="85"/>
    </row>
    <row r="35" spans="1:13" x14ac:dyDescent="0.2">
      <c r="A35" s="34">
        <v>21</v>
      </c>
      <c r="B35" s="80"/>
      <c r="C35" s="80"/>
      <c r="D35" s="229">
        <v>2.5150000000000001</v>
      </c>
      <c r="E35" s="138"/>
      <c r="F35" s="138"/>
      <c r="G35" s="138">
        <v>0.04</v>
      </c>
      <c r="I35" s="50"/>
      <c r="J35" s="79"/>
      <c r="K35" s="79"/>
      <c r="L35" s="50"/>
      <c r="M35" s="85"/>
    </row>
    <row r="36" spans="1:13" x14ac:dyDescent="0.2">
      <c r="A36" s="48">
        <v>22</v>
      </c>
      <c r="B36" s="80"/>
      <c r="C36" s="80"/>
      <c r="D36" s="229">
        <v>2.2705000000000002</v>
      </c>
      <c r="E36" s="138"/>
      <c r="F36" s="138"/>
      <c r="G36" s="138">
        <v>0.04</v>
      </c>
      <c r="I36" s="50"/>
      <c r="J36" s="79"/>
      <c r="K36" s="79"/>
      <c r="L36" s="50"/>
      <c r="M36" s="85"/>
    </row>
    <row r="37" spans="1:13" x14ac:dyDescent="0.2">
      <c r="A37" s="34">
        <v>23</v>
      </c>
      <c r="B37" s="80"/>
      <c r="C37" s="80"/>
      <c r="D37" s="229">
        <v>3.4335</v>
      </c>
      <c r="E37" s="138"/>
      <c r="F37" s="138"/>
      <c r="G37" s="138">
        <v>0.77</v>
      </c>
      <c r="I37" s="50"/>
      <c r="J37" s="79"/>
      <c r="K37" s="79"/>
      <c r="L37" s="50"/>
      <c r="M37" s="85"/>
    </row>
    <row r="38" spans="1:13" ht="13.5" thickBot="1" x14ac:dyDescent="0.25">
      <c r="A38" s="48">
        <v>24</v>
      </c>
      <c r="B38" s="54">
        <v>27285.3815</v>
      </c>
      <c r="C38" s="80"/>
      <c r="D38" s="229">
        <v>2.5219999999999998</v>
      </c>
      <c r="E38" s="230">
        <v>2921.6325000000002</v>
      </c>
      <c r="F38" s="138"/>
      <c r="G38" s="138">
        <v>0.31</v>
      </c>
      <c r="I38" s="50"/>
      <c r="J38" s="79"/>
      <c r="K38" s="79"/>
      <c r="L38" s="50"/>
      <c r="M38" s="85"/>
    </row>
    <row r="39" spans="1:13" ht="13.5" thickBot="1" x14ac:dyDescent="0.25">
      <c r="A39" s="77" t="s">
        <v>9</v>
      </c>
      <c r="B39" s="83"/>
      <c r="C39" s="83"/>
      <c r="D39" s="84">
        <f>SUM(D15:D38)</f>
        <v>46.801000000000002</v>
      </c>
      <c r="E39" s="231"/>
      <c r="F39" s="231"/>
      <c r="G39" s="231">
        <f>SUM(G15:G38)</f>
        <v>5.29</v>
      </c>
      <c r="I39" s="50"/>
      <c r="J39" s="79"/>
      <c r="K39" s="79"/>
      <c r="L39" s="50"/>
      <c r="M39" s="85"/>
    </row>
    <row r="40" spans="1:13" x14ac:dyDescent="0.2">
      <c r="I40" s="50"/>
      <c r="J40" s="79"/>
      <c r="K40" s="79"/>
      <c r="L40" s="50"/>
      <c r="M40" s="85"/>
    </row>
    <row r="41" spans="1:13" x14ac:dyDescent="0.2">
      <c r="B41" s="54" t="s">
        <v>108</v>
      </c>
      <c r="F41" s="207" t="s">
        <v>107</v>
      </c>
      <c r="G41" s="207"/>
      <c r="H41" s="207"/>
      <c r="I41" s="50"/>
      <c r="J41" s="79"/>
      <c r="K41" s="79"/>
      <c r="L41" s="50"/>
      <c r="M41" s="85"/>
    </row>
    <row r="42" spans="1:13" x14ac:dyDescent="0.2">
      <c r="I42" s="50"/>
      <c r="J42" s="79"/>
      <c r="K42" s="79"/>
      <c r="L42" s="50"/>
      <c r="M42" s="85"/>
    </row>
    <row r="43" spans="1:13" x14ac:dyDescent="0.2">
      <c r="I43" s="50"/>
      <c r="J43" s="79"/>
      <c r="K43" s="79"/>
      <c r="L43" s="50"/>
      <c r="M43" s="85"/>
    </row>
    <row r="44" spans="1:13" x14ac:dyDescent="0.2">
      <c r="I44" s="50"/>
      <c r="J44" s="79"/>
      <c r="K44" s="79"/>
      <c r="L44" s="50"/>
      <c r="M44" s="85"/>
    </row>
    <row r="45" spans="1:13" x14ac:dyDescent="0.2">
      <c r="I45" s="50"/>
      <c r="J45" s="79"/>
      <c r="K45" s="79"/>
      <c r="L45" s="50"/>
      <c r="M45" s="85"/>
    </row>
    <row r="46" spans="1:13" x14ac:dyDescent="0.2">
      <c r="I46" s="50"/>
      <c r="J46" s="79"/>
      <c r="K46" s="79"/>
      <c r="L46" s="50"/>
      <c r="M46" s="85"/>
    </row>
    <row r="47" spans="1:13" x14ac:dyDescent="0.2">
      <c r="I47" s="50"/>
      <c r="J47" s="79"/>
      <c r="K47" s="79"/>
      <c r="L47" s="50"/>
      <c r="M47" s="85"/>
    </row>
    <row r="48" spans="1:13" x14ac:dyDescent="0.2">
      <c r="I48" s="50"/>
      <c r="J48" s="79"/>
      <c r="K48" s="79"/>
      <c r="L48" s="50"/>
      <c r="M48" s="85"/>
    </row>
    <row r="49" spans="9:13" x14ac:dyDescent="0.2">
      <c r="I49" s="50"/>
      <c r="J49" s="79"/>
      <c r="K49" s="79"/>
      <c r="L49" s="50"/>
      <c r="M49" s="85"/>
    </row>
    <row r="50" spans="9:13" x14ac:dyDescent="0.2">
      <c r="I50" s="50"/>
      <c r="J50" s="79"/>
      <c r="K50" s="79"/>
      <c r="L50" s="50"/>
      <c r="M50" s="85"/>
    </row>
    <row r="51" spans="9:13" x14ac:dyDescent="0.2">
      <c r="I51" s="50"/>
      <c r="J51" s="79"/>
      <c r="K51" s="79"/>
      <c r="L51" s="50"/>
      <c r="M51" s="85"/>
    </row>
    <row r="52" spans="9:13" x14ac:dyDescent="0.2">
      <c r="I52" s="50"/>
      <c r="J52" s="79"/>
      <c r="K52" s="79"/>
      <c r="L52" s="50"/>
      <c r="M52" s="85"/>
    </row>
    <row r="53" spans="9:13" x14ac:dyDescent="0.2">
      <c r="I53" s="50"/>
      <c r="J53" s="79"/>
      <c r="K53" s="79"/>
      <c r="L53" s="50"/>
      <c r="M53" s="85"/>
    </row>
    <row r="54" spans="9:13" x14ac:dyDescent="0.2">
      <c r="I54" s="50"/>
      <c r="J54" s="79"/>
      <c r="K54" s="79"/>
      <c r="L54" s="50"/>
      <c r="M54" s="85"/>
    </row>
    <row r="55" spans="9:13" x14ac:dyDescent="0.2">
      <c r="I55" s="50"/>
      <c r="J55" s="79"/>
      <c r="K55" s="79"/>
      <c r="L55" s="50"/>
      <c r="M55" s="85"/>
    </row>
    <row r="56" spans="9:13" x14ac:dyDescent="0.2">
      <c r="I56" s="50"/>
      <c r="J56" s="79"/>
      <c r="K56" s="79"/>
      <c r="L56" s="50"/>
      <c r="M56" s="85"/>
    </row>
  </sheetData>
  <mergeCells count="17">
    <mergeCell ref="F41:H41"/>
    <mergeCell ref="E1:H1"/>
    <mergeCell ref="A1:D1"/>
    <mergeCell ref="A2:D2"/>
    <mergeCell ref="A3:D3"/>
    <mergeCell ref="E2:H2"/>
    <mergeCell ref="E3:H3"/>
    <mergeCell ref="A6:H6"/>
    <mergeCell ref="A7:H7"/>
    <mergeCell ref="A4:H4"/>
    <mergeCell ref="E11:G11"/>
    <mergeCell ref="A9:A12"/>
    <mergeCell ref="B9:D9"/>
    <mergeCell ref="E9:G9"/>
    <mergeCell ref="B10:D10"/>
    <mergeCell ref="E10:G10"/>
    <mergeCell ref="B11:D11"/>
  </mergeCells>
  <pageMargins left="0.70866141732283472" right="0.19" top="0.39" bottom="0.37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6"/>
  <sheetViews>
    <sheetView workbookViewId="0"/>
  </sheetViews>
  <sheetFormatPr defaultRowHeight="15" x14ac:dyDescent="0.25"/>
  <cols>
    <col min="1" max="1" width="6.42578125" style="7" customWidth="1"/>
    <col min="2" max="2" width="11.85546875" style="7" customWidth="1"/>
    <col min="3" max="3" width="9.140625" style="7"/>
    <col min="4" max="4" width="15.28515625" style="7" customWidth="1"/>
    <col min="5" max="5" width="10.85546875" style="7" customWidth="1"/>
    <col min="6" max="6" width="9.140625" style="7"/>
    <col min="7" max="7" width="15.42578125" style="7" customWidth="1"/>
    <col min="8" max="8" width="11.28515625" style="7" customWidth="1"/>
    <col min="9" max="9" width="9.42578125" style="7" customWidth="1"/>
    <col min="10" max="10" width="14.5703125" style="7" customWidth="1"/>
    <col min="11" max="11" width="11" style="7" customWidth="1"/>
    <col min="12" max="12" width="9.140625" style="7"/>
    <col min="13" max="13" width="16.140625" style="7" customWidth="1"/>
    <col min="14" max="15" width="9.140625" style="7"/>
    <col min="16" max="17" width="15.28515625" style="7" bestFit="1" customWidth="1"/>
    <col min="18" max="16384" width="9.140625" style="7"/>
  </cols>
  <sheetData>
    <row r="1" spans="1:19" ht="15.75" x14ac:dyDescent="0.25">
      <c r="A1" s="1" t="s">
        <v>25</v>
      </c>
      <c r="H1" s="6"/>
      <c r="J1" s="204" t="s">
        <v>64</v>
      </c>
      <c r="K1" s="204"/>
      <c r="L1" s="204"/>
      <c r="M1" s="204"/>
    </row>
    <row r="2" spans="1:19" ht="11.25" customHeight="1" x14ac:dyDescent="0.25">
      <c r="A2" s="2" t="s">
        <v>0</v>
      </c>
      <c r="J2" s="144" t="s">
        <v>63</v>
      </c>
      <c r="K2" s="144"/>
      <c r="L2" s="144"/>
      <c r="M2" s="144"/>
    </row>
    <row r="3" spans="1:19" ht="15.75" x14ac:dyDescent="0.25">
      <c r="A3" s="1" t="s">
        <v>26</v>
      </c>
      <c r="J3" s="203" t="s">
        <v>65</v>
      </c>
      <c r="K3" s="203"/>
      <c r="L3" s="203"/>
      <c r="M3" s="203"/>
    </row>
    <row r="4" spans="1:19" s="54" customFormat="1" ht="12.75" x14ac:dyDescent="0.2">
      <c r="G4" s="70" t="s">
        <v>18</v>
      </c>
      <c r="H4" s="70"/>
      <c r="I4" s="70"/>
      <c r="J4" s="70"/>
    </row>
    <row r="5" spans="1:19" s="54" customFormat="1" ht="7.5" customHeight="1" x14ac:dyDescent="0.2"/>
    <row r="6" spans="1:19" ht="15" customHeight="1" x14ac:dyDescent="0.25">
      <c r="A6" s="154" t="s">
        <v>55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9" ht="15" customHeight="1" x14ac:dyDescent="0.25">
      <c r="A7" s="154" t="s">
        <v>50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9" ht="10.5" customHeight="1" x14ac:dyDescent="0.25">
      <c r="I8" s="3"/>
    </row>
    <row r="9" spans="1:19" ht="15.75" customHeight="1" x14ac:dyDescent="0.25">
      <c r="A9" s="193" t="s">
        <v>5</v>
      </c>
      <c r="B9" s="196" t="s">
        <v>3</v>
      </c>
      <c r="C9" s="197"/>
      <c r="D9" s="197"/>
      <c r="E9" s="197"/>
      <c r="F9" s="197"/>
      <c r="G9" s="202"/>
      <c r="H9" s="196" t="s">
        <v>8</v>
      </c>
      <c r="I9" s="197"/>
      <c r="J9" s="197"/>
      <c r="K9" s="197"/>
      <c r="L9" s="197"/>
      <c r="M9" s="202"/>
      <c r="O9" s="39"/>
      <c r="P9" s="40"/>
      <c r="Q9" s="40"/>
      <c r="R9" s="39"/>
      <c r="S9" s="39"/>
    </row>
    <row r="10" spans="1:19" ht="15" customHeight="1" x14ac:dyDescent="0.25">
      <c r="A10" s="194"/>
      <c r="B10" s="190" t="s">
        <v>88</v>
      </c>
      <c r="C10" s="191"/>
      <c r="D10" s="192"/>
      <c r="E10" s="190" t="s">
        <v>89</v>
      </c>
      <c r="F10" s="191"/>
      <c r="G10" s="192"/>
      <c r="H10" s="190" t="s">
        <v>88</v>
      </c>
      <c r="I10" s="191"/>
      <c r="J10" s="192"/>
      <c r="K10" s="190" t="s">
        <v>89</v>
      </c>
      <c r="L10" s="191"/>
      <c r="M10" s="192"/>
      <c r="O10" s="39"/>
      <c r="P10" s="40"/>
      <c r="Q10" s="40"/>
      <c r="R10" s="39"/>
      <c r="S10" s="39"/>
    </row>
    <row r="11" spans="1:19" ht="15.75" customHeight="1" x14ac:dyDescent="0.25">
      <c r="A11" s="194"/>
      <c r="B11" s="190" t="s">
        <v>16</v>
      </c>
      <c r="C11" s="191"/>
      <c r="D11" s="192"/>
      <c r="E11" s="190" t="s">
        <v>16</v>
      </c>
      <c r="F11" s="191"/>
      <c r="G11" s="192"/>
      <c r="H11" s="190" t="s">
        <v>16</v>
      </c>
      <c r="I11" s="191"/>
      <c r="J11" s="192"/>
      <c r="K11" s="190" t="s">
        <v>16</v>
      </c>
      <c r="L11" s="191"/>
      <c r="M11" s="192"/>
      <c r="O11" s="39"/>
      <c r="P11" s="40"/>
      <c r="Q11" s="40"/>
      <c r="R11" s="39"/>
      <c r="S11" s="39"/>
    </row>
    <row r="12" spans="1:19" ht="38.25" x14ac:dyDescent="0.25">
      <c r="A12" s="195"/>
      <c r="B12" s="48" t="s">
        <v>48</v>
      </c>
      <c r="C12" s="49" t="s">
        <v>6</v>
      </c>
      <c r="D12" s="48" t="s">
        <v>47</v>
      </c>
      <c r="E12" s="48" t="s">
        <v>7</v>
      </c>
      <c r="F12" s="49" t="s">
        <v>6</v>
      </c>
      <c r="G12" s="48" t="s">
        <v>47</v>
      </c>
      <c r="H12" s="48" t="s">
        <v>7</v>
      </c>
      <c r="I12" s="49" t="s">
        <v>6</v>
      </c>
      <c r="J12" s="48" t="s">
        <v>10</v>
      </c>
      <c r="K12" s="48" t="s">
        <v>7</v>
      </c>
      <c r="L12" s="49" t="s">
        <v>6</v>
      </c>
      <c r="M12" s="48" t="s">
        <v>10</v>
      </c>
      <c r="O12" s="39"/>
      <c r="P12" s="40"/>
      <c r="Q12" s="40"/>
      <c r="R12" s="39"/>
      <c r="S12" s="39"/>
    </row>
    <row r="13" spans="1:19" x14ac:dyDescent="0.25">
      <c r="A13" s="48">
        <v>1</v>
      </c>
      <c r="B13" s="34">
        <v>2</v>
      </c>
      <c r="C13" s="48">
        <v>3</v>
      </c>
      <c r="D13" s="34">
        <v>4</v>
      </c>
      <c r="E13" s="48">
        <v>5</v>
      </c>
      <c r="F13" s="34">
        <v>6</v>
      </c>
      <c r="G13" s="48">
        <v>7</v>
      </c>
      <c r="H13" s="34">
        <v>8</v>
      </c>
      <c r="I13" s="48">
        <v>9</v>
      </c>
      <c r="J13" s="34">
        <v>10</v>
      </c>
      <c r="K13" s="48">
        <v>11</v>
      </c>
      <c r="L13" s="34">
        <v>12</v>
      </c>
      <c r="M13" s="48">
        <v>13</v>
      </c>
      <c r="O13" s="39"/>
      <c r="P13" s="40"/>
      <c r="Q13" s="40"/>
      <c r="R13" s="39"/>
      <c r="S13" s="39"/>
    </row>
    <row r="14" spans="1:19" x14ac:dyDescent="0.25">
      <c r="A14" s="48">
        <v>0</v>
      </c>
      <c r="B14" s="50">
        <v>2971.8335000000002</v>
      </c>
      <c r="C14" s="50"/>
      <c r="D14" s="34"/>
      <c r="E14" s="54">
        <v>650.1155</v>
      </c>
      <c r="F14" s="34"/>
      <c r="G14" s="34"/>
      <c r="H14" s="54">
        <v>345.95400000000001</v>
      </c>
      <c r="I14" s="34"/>
      <c r="J14" s="34"/>
      <c r="K14" s="50">
        <v>29.211500000000001</v>
      </c>
      <c r="L14" s="50"/>
      <c r="M14" s="34"/>
      <c r="O14" s="39"/>
      <c r="P14" s="40"/>
      <c r="Q14" s="40"/>
      <c r="R14" s="39"/>
      <c r="S14" s="39"/>
    </row>
    <row r="15" spans="1:19" x14ac:dyDescent="0.25">
      <c r="A15" s="34">
        <v>1</v>
      </c>
      <c r="B15" s="34"/>
      <c r="C15" s="36"/>
      <c r="D15" s="32">
        <v>64.2</v>
      </c>
      <c r="E15" s="34"/>
      <c r="F15" s="34"/>
      <c r="G15" s="34">
        <v>7.8</v>
      </c>
      <c r="H15" s="35"/>
      <c r="I15" s="34"/>
      <c r="J15" s="34">
        <v>5.5</v>
      </c>
      <c r="K15" s="34"/>
      <c r="L15" s="34"/>
      <c r="M15" s="34">
        <v>0.7</v>
      </c>
      <c r="O15" s="39"/>
      <c r="P15" s="40"/>
      <c r="Q15" s="40"/>
      <c r="R15" s="39"/>
      <c r="S15" s="39"/>
    </row>
    <row r="16" spans="1:19" x14ac:dyDescent="0.25">
      <c r="A16" s="48">
        <v>2</v>
      </c>
      <c r="B16" s="34"/>
      <c r="C16" s="36"/>
      <c r="D16" s="32">
        <v>57.1</v>
      </c>
      <c r="E16" s="34"/>
      <c r="F16" s="34"/>
      <c r="G16" s="34">
        <v>9.6</v>
      </c>
      <c r="H16" s="35"/>
      <c r="I16" s="34"/>
      <c r="J16" s="34">
        <v>4.0999999999999996</v>
      </c>
      <c r="K16" s="34"/>
      <c r="L16" s="34"/>
      <c r="M16" s="34">
        <v>0.2</v>
      </c>
      <c r="O16" s="39"/>
      <c r="P16" s="40"/>
      <c r="Q16" s="40"/>
      <c r="R16" s="39"/>
      <c r="S16" s="39"/>
    </row>
    <row r="17" spans="1:19" x14ac:dyDescent="0.25">
      <c r="A17" s="34">
        <v>3</v>
      </c>
      <c r="B17" s="34"/>
      <c r="C17" s="36"/>
      <c r="D17" s="32">
        <v>52.5</v>
      </c>
      <c r="E17" s="34"/>
      <c r="F17" s="34"/>
      <c r="G17" s="34">
        <v>7.9</v>
      </c>
      <c r="H17" s="35"/>
      <c r="I17" s="34"/>
      <c r="J17" s="34">
        <v>4.2</v>
      </c>
      <c r="K17" s="34"/>
      <c r="L17" s="34"/>
      <c r="M17" s="34">
        <v>0.2</v>
      </c>
      <c r="O17" s="39"/>
      <c r="P17" s="40"/>
      <c r="Q17" s="40"/>
      <c r="R17" s="39"/>
      <c r="S17" s="39"/>
    </row>
    <row r="18" spans="1:19" x14ac:dyDescent="0.25">
      <c r="A18" s="48">
        <v>4</v>
      </c>
      <c r="B18" s="34"/>
      <c r="C18" s="36"/>
      <c r="D18" s="32">
        <v>52.4</v>
      </c>
      <c r="E18" s="34"/>
      <c r="F18" s="34"/>
      <c r="G18" s="34">
        <v>6.1</v>
      </c>
      <c r="H18" s="35"/>
      <c r="I18" s="34"/>
      <c r="J18" s="34">
        <v>2.9</v>
      </c>
      <c r="K18" s="34"/>
      <c r="L18" s="34"/>
      <c r="M18" s="34">
        <v>0.1</v>
      </c>
      <c r="O18" s="39"/>
      <c r="P18" s="40"/>
      <c r="Q18" s="40"/>
      <c r="R18" s="39"/>
      <c r="S18" s="39"/>
    </row>
    <row r="19" spans="1:19" x14ac:dyDescent="0.25">
      <c r="A19" s="34">
        <v>5</v>
      </c>
      <c r="B19" s="35"/>
      <c r="C19" s="36"/>
      <c r="D19" s="32">
        <v>53.5</v>
      </c>
      <c r="E19" s="34"/>
      <c r="F19" s="34"/>
      <c r="G19" s="34">
        <v>5</v>
      </c>
      <c r="H19" s="35"/>
      <c r="I19" s="34"/>
      <c r="J19" s="34">
        <v>4.7</v>
      </c>
      <c r="K19" s="34"/>
      <c r="L19" s="34"/>
      <c r="M19" s="34">
        <v>0.1</v>
      </c>
      <c r="O19" s="39"/>
      <c r="P19" s="40"/>
      <c r="Q19" s="40"/>
      <c r="R19" s="39"/>
      <c r="S19" s="39"/>
    </row>
    <row r="20" spans="1:19" x14ac:dyDescent="0.25">
      <c r="A20" s="48">
        <v>6</v>
      </c>
      <c r="B20" s="34"/>
      <c r="C20" s="36"/>
      <c r="D20" s="32">
        <v>59.9</v>
      </c>
      <c r="E20" s="34"/>
      <c r="F20" s="34"/>
      <c r="G20" s="34">
        <v>6.1</v>
      </c>
      <c r="H20" s="35"/>
      <c r="I20" s="34"/>
      <c r="J20" s="34">
        <v>2.5</v>
      </c>
      <c r="K20" s="34"/>
      <c r="L20" s="34"/>
      <c r="M20" s="34">
        <v>0.4</v>
      </c>
      <c r="O20" s="39"/>
      <c r="P20" s="40"/>
      <c r="Q20" s="40"/>
      <c r="R20" s="39"/>
      <c r="S20" s="39"/>
    </row>
    <row r="21" spans="1:19" x14ac:dyDescent="0.25">
      <c r="A21" s="34">
        <v>7</v>
      </c>
      <c r="B21" s="34"/>
      <c r="C21" s="36"/>
      <c r="D21" s="32">
        <v>69.3</v>
      </c>
      <c r="E21" s="34"/>
      <c r="F21" s="34"/>
      <c r="G21" s="34">
        <v>10.6</v>
      </c>
      <c r="H21" s="35"/>
      <c r="I21" s="34"/>
      <c r="J21" s="34">
        <v>0.6</v>
      </c>
      <c r="K21" s="34"/>
      <c r="L21" s="34"/>
      <c r="M21" s="34">
        <v>0.4</v>
      </c>
      <c r="O21" s="39"/>
      <c r="P21" s="40"/>
      <c r="Q21" s="40"/>
      <c r="R21" s="39"/>
      <c r="S21" s="39"/>
    </row>
    <row r="22" spans="1:19" x14ac:dyDescent="0.25">
      <c r="A22" s="48">
        <v>8</v>
      </c>
      <c r="B22" s="34"/>
      <c r="C22" s="36"/>
      <c r="D22" s="32">
        <v>67.5</v>
      </c>
      <c r="E22" s="34"/>
      <c r="F22" s="34"/>
      <c r="G22" s="34">
        <v>7</v>
      </c>
      <c r="H22" s="35"/>
      <c r="I22" s="34"/>
      <c r="J22" s="34">
        <v>0.2</v>
      </c>
      <c r="K22" s="34"/>
      <c r="L22" s="34"/>
      <c r="M22" s="34">
        <v>0.2</v>
      </c>
      <c r="O22" s="39"/>
      <c r="P22" s="40"/>
      <c r="Q22" s="40"/>
      <c r="R22" s="39"/>
      <c r="S22" s="39"/>
    </row>
    <row r="23" spans="1:19" x14ac:dyDescent="0.25">
      <c r="A23" s="34">
        <v>9</v>
      </c>
      <c r="B23" s="34"/>
      <c r="C23" s="36"/>
      <c r="D23" s="32">
        <v>57.8</v>
      </c>
      <c r="E23" s="34"/>
      <c r="F23" s="34"/>
      <c r="G23" s="34">
        <v>8.6</v>
      </c>
      <c r="H23" s="35"/>
      <c r="I23" s="34"/>
      <c r="J23" s="34">
        <v>1</v>
      </c>
      <c r="K23" s="34"/>
      <c r="L23" s="34"/>
      <c r="M23" s="34">
        <v>0.5</v>
      </c>
      <c r="O23" s="39"/>
      <c r="P23" s="40"/>
      <c r="Q23" s="40"/>
      <c r="R23" s="39"/>
      <c r="S23" s="39"/>
    </row>
    <row r="24" spans="1:19" x14ac:dyDescent="0.25">
      <c r="A24" s="48">
        <v>10</v>
      </c>
      <c r="B24" s="35"/>
      <c r="C24" s="36"/>
      <c r="D24" s="32">
        <v>64.7</v>
      </c>
      <c r="E24" s="37"/>
      <c r="F24" s="34"/>
      <c r="G24" s="34">
        <v>11</v>
      </c>
      <c r="H24" s="35"/>
      <c r="I24" s="34"/>
      <c r="J24" s="34">
        <v>0.8</v>
      </c>
      <c r="K24" s="34"/>
      <c r="L24" s="34"/>
      <c r="M24" s="34">
        <v>0.2</v>
      </c>
      <c r="O24" s="39"/>
      <c r="P24" s="40"/>
      <c r="Q24" s="40"/>
      <c r="R24" s="39"/>
      <c r="S24" s="39"/>
    </row>
    <row r="25" spans="1:19" ht="15.75" customHeight="1" x14ac:dyDescent="0.25">
      <c r="A25" s="34">
        <v>11</v>
      </c>
      <c r="B25" s="34"/>
      <c r="C25" s="36"/>
      <c r="D25" s="32">
        <v>78.900000000000006</v>
      </c>
      <c r="E25" s="37"/>
      <c r="F25" s="34"/>
      <c r="G25" s="34">
        <v>22.7</v>
      </c>
      <c r="H25" s="35"/>
      <c r="I25" s="34"/>
      <c r="J25" s="34">
        <v>0.6</v>
      </c>
      <c r="K25" s="34"/>
      <c r="L25" s="34"/>
      <c r="M25" s="34">
        <v>2.1</v>
      </c>
      <c r="O25" s="39"/>
      <c r="P25" s="40"/>
      <c r="Q25" s="40"/>
      <c r="R25" s="39"/>
      <c r="S25" s="39"/>
    </row>
    <row r="26" spans="1:19" x14ac:dyDescent="0.25">
      <c r="A26" s="48">
        <v>12</v>
      </c>
      <c r="B26" s="35"/>
      <c r="C26" s="36"/>
      <c r="D26" s="32">
        <v>76.5</v>
      </c>
      <c r="E26" s="34"/>
      <c r="F26" s="34"/>
      <c r="G26" s="34">
        <v>26.2</v>
      </c>
      <c r="H26" s="35"/>
      <c r="I26" s="34"/>
      <c r="J26" s="34">
        <v>0.9</v>
      </c>
      <c r="K26" s="34"/>
      <c r="L26" s="34"/>
      <c r="M26" s="34">
        <v>3.7</v>
      </c>
      <c r="O26" s="39"/>
      <c r="P26" s="40"/>
      <c r="Q26" s="40"/>
      <c r="R26" s="39"/>
      <c r="S26" s="39"/>
    </row>
    <row r="27" spans="1:19" x14ac:dyDescent="0.25">
      <c r="A27" s="34">
        <v>13</v>
      </c>
      <c r="B27" s="34"/>
      <c r="C27" s="36"/>
      <c r="D27" s="32">
        <v>77</v>
      </c>
      <c r="E27" s="34"/>
      <c r="F27" s="38"/>
      <c r="G27" s="34">
        <v>31.9</v>
      </c>
      <c r="H27" s="35"/>
      <c r="I27" s="38"/>
      <c r="J27" s="34">
        <v>0</v>
      </c>
      <c r="K27" s="34"/>
      <c r="L27" s="34"/>
      <c r="M27" s="34">
        <v>3.4</v>
      </c>
      <c r="O27" s="39"/>
      <c r="P27" s="40"/>
      <c r="Q27" s="40"/>
      <c r="R27" s="39"/>
      <c r="S27" s="39"/>
    </row>
    <row r="28" spans="1:19" x14ac:dyDescent="0.25">
      <c r="A28" s="48">
        <v>14</v>
      </c>
      <c r="B28" s="34"/>
      <c r="C28" s="36"/>
      <c r="D28" s="32">
        <v>76.900000000000006</v>
      </c>
      <c r="E28" s="34"/>
      <c r="F28" s="38"/>
      <c r="G28" s="34">
        <v>31.4</v>
      </c>
      <c r="H28" s="35"/>
      <c r="I28" s="38"/>
      <c r="J28" s="34">
        <v>0.4</v>
      </c>
      <c r="K28" s="34"/>
      <c r="L28" s="34"/>
      <c r="M28" s="34">
        <v>3.7</v>
      </c>
      <c r="O28" s="39"/>
      <c r="P28" s="40"/>
      <c r="Q28" s="40"/>
      <c r="R28" s="39"/>
      <c r="S28" s="39"/>
    </row>
    <row r="29" spans="1:19" x14ac:dyDescent="0.25">
      <c r="A29" s="34">
        <v>15</v>
      </c>
      <c r="B29" s="34"/>
      <c r="C29" s="36"/>
      <c r="D29" s="32">
        <v>76.900000000000006</v>
      </c>
      <c r="E29" s="34"/>
      <c r="F29" s="34"/>
      <c r="G29" s="34">
        <v>26.6</v>
      </c>
      <c r="H29" s="35"/>
      <c r="I29" s="34"/>
      <c r="J29" s="34">
        <v>0.6</v>
      </c>
      <c r="K29" s="34"/>
      <c r="L29" s="34"/>
      <c r="M29" s="34">
        <v>5</v>
      </c>
      <c r="O29" s="39"/>
      <c r="P29" s="40"/>
      <c r="Q29" s="40"/>
      <c r="R29" s="39"/>
      <c r="S29" s="39"/>
    </row>
    <row r="30" spans="1:19" x14ac:dyDescent="0.25">
      <c r="A30" s="48">
        <v>16</v>
      </c>
      <c r="B30" s="37"/>
      <c r="C30" s="36"/>
      <c r="D30" s="32">
        <v>78.099999999999994</v>
      </c>
      <c r="E30" s="37"/>
      <c r="F30" s="34"/>
      <c r="G30" s="34">
        <v>22.9</v>
      </c>
      <c r="H30" s="35"/>
      <c r="I30" s="34"/>
      <c r="J30" s="34">
        <v>0</v>
      </c>
      <c r="K30" s="34"/>
      <c r="L30" s="34"/>
      <c r="M30" s="34">
        <v>4.8</v>
      </c>
      <c r="O30" s="39"/>
      <c r="P30" s="40"/>
      <c r="Q30" s="40"/>
      <c r="R30" s="39"/>
      <c r="S30" s="39"/>
    </row>
    <row r="31" spans="1:19" x14ac:dyDescent="0.25">
      <c r="A31" s="34">
        <v>17</v>
      </c>
      <c r="B31" s="34"/>
      <c r="C31" s="36"/>
      <c r="D31" s="32">
        <v>81.8</v>
      </c>
      <c r="E31" s="37"/>
      <c r="F31" s="34"/>
      <c r="G31" s="34">
        <v>16.899999999999999</v>
      </c>
      <c r="H31" s="35"/>
      <c r="I31" s="34"/>
      <c r="J31" s="34">
        <v>0</v>
      </c>
      <c r="K31" s="34"/>
      <c r="L31" s="34"/>
      <c r="M31" s="34">
        <v>2.2000000000000002</v>
      </c>
      <c r="O31" s="39"/>
      <c r="P31" s="40"/>
      <c r="Q31" s="40"/>
      <c r="R31" s="39"/>
      <c r="S31" s="39"/>
    </row>
    <row r="32" spans="1:19" x14ac:dyDescent="0.25">
      <c r="A32" s="48">
        <v>18</v>
      </c>
      <c r="B32" s="34"/>
      <c r="C32" s="36"/>
      <c r="D32" s="32">
        <v>87.9</v>
      </c>
      <c r="E32" s="37"/>
      <c r="F32" s="34"/>
      <c r="G32" s="34">
        <v>20.3</v>
      </c>
      <c r="H32" s="35"/>
      <c r="I32" s="34"/>
      <c r="J32" s="34">
        <v>0</v>
      </c>
      <c r="K32" s="34"/>
      <c r="L32" s="34"/>
      <c r="M32" s="34">
        <v>3.3</v>
      </c>
      <c r="O32" s="39"/>
      <c r="P32" s="40"/>
      <c r="Q32" s="40"/>
      <c r="R32" s="39"/>
      <c r="S32" s="39"/>
    </row>
    <row r="33" spans="1:19" x14ac:dyDescent="0.25">
      <c r="A33" s="34">
        <v>19</v>
      </c>
      <c r="B33" s="35"/>
      <c r="C33" s="36"/>
      <c r="D33" s="32">
        <v>98</v>
      </c>
      <c r="E33" s="37"/>
      <c r="F33" s="34"/>
      <c r="G33" s="34">
        <v>26.4</v>
      </c>
      <c r="H33" s="35"/>
      <c r="I33" s="34"/>
      <c r="J33" s="34">
        <v>0</v>
      </c>
      <c r="K33" s="34"/>
      <c r="L33" s="34"/>
      <c r="M33" s="34">
        <v>4.7</v>
      </c>
      <c r="O33" s="39"/>
      <c r="P33" s="40"/>
      <c r="Q33" s="40"/>
      <c r="R33" s="39"/>
      <c r="S33" s="39"/>
    </row>
    <row r="34" spans="1:19" x14ac:dyDescent="0.25">
      <c r="A34" s="48">
        <v>20</v>
      </c>
      <c r="B34" s="34"/>
      <c r="C34" s="36"/>
      <c r="D34" s="32">
        <v>98.9</v>
      </c>
      <c r="E34" s="37"/>
      <c r="F34" s="34"/>
      <c r="G34" s="34">
        <v>53.3</v>
      </c>
      <c r="H34" s="35"/>
      <c r="I34" s="34"/>
      <c r="J34" s="34">
        <v>0</v>
      </c>
      <c r="K34" s="34"/>
      <c r="L34" s="34"/>
      <c r="M34" s="34">
        <v>3.6</v>
      </c>
      <c r="O34" s="39"/>
      <c r="P34" s="40"/>
      <c r="Q34" s="40"/>
      <c r="R34" s="39"/>
      <c r="S34" s="39"/>
    </row>
    <row r="35" spans="1:19" x14ac:dyDescent="0.25">
      <c r="A35" s="34">
        <v>21</v>
      </c>
      <c r="B35" s="34"/>
      <c r="C35" s="36"/>
      <c r="D35" s="32">
        <v>111.1</v>
      </c>
      <c r="E35" s="37"/>
      <c r="F35" s="34"/>
      <c r="G35" s="34">
        <v>67.3</v>
      </c>
      <c r="H35" s="35"/>
      <c r="I35" s="34"/>
      <c r="J35" s="34">
        <v>0</v>
      </c>
      <c r="K35" s="34"/>
      <c r="L35" s="34"/>
      <c r="M35" s="34">
        <v>4.9000000000000004</v>
      </c>
      <c r="O35" s="39"/>
      <c r="P35" s="40"/>
      <c r="Q35" s="40"/>
      <c r="R35" s="39"/>
      <c r="S35" s="39"/>
    </row>
    <row r="36" spans="1:19" x14ac:dyDescent="0.25">
      <c r="A36" s="48">
        <v>22</v>
      </c>
      <c r="B36" s="34"/>
      <c r="C36" s="36"/>
      <c r="D36" s="32">
        <v>97.5</v>
      </c>
      <c r="E36" s="34"/>
      <c r="F36" s="34"/>
      <c r="G36" s="34">
        <v>81.099999999999994</v>
      </c>
      <c r="H36" s="35"/>
      <c r="I36" s="34"/>
      <c r="J36" s="34">
        <v>0.1</v>
      </c>
      <c r="K36" s="34"/>
      <c r="L36" s="34"/>
      <c r="M36" s="34">
        <v>6.6</v>
      </c>
      <c r="O36" s="39"/>
      <c r="P36" s="40"/>
      <c r="Q36" s="40"/>
      <c r="R36" s="39"/>
      <c r="S36" s="39"/>
    </row>
    <row r="37" spans="1:19" x14ac:dyDescent="0.25">
      <c r="A37" s="34">
        <v>23</v>
      </c>
      <c r="B37" s="34"/>
      <c r="C37" s="36"/>
      <c r="D37" s="32">
        <v>82.5</v>
      </c>
      <c r="E37" s="34"/>
      <c r="F37" s="34"/>
      <c r="G37" s="34">
        <v>83</v>
      </c>
      <c r="H37" s="35"/>
      <c r="I37" s="34"/>
      <c r="J37" s="34">
        <v>0.3</v>
      </c>
      <c r="K37" s="34"/>
      <c r="L37" s="34"/>
      <c r="M37" s="34">
        <v>6.8</v>
      </c>
      <c r="O37" s="39"/>
      <c r="P37" s="40"/>
      <c r="Q37" s="40"/>
      <c r="R37" s="39"/>
      <c r="S37" s="39"/>
    </row>
    <row r="38" spans="1:19" ht="15.75" thickBot="1" x14ac:dyDescent="0.3">
      <c r="A38" s="102">
        <v>24</v>
      </c>
      <c r="B38" s="103">
        <v>2980.8105</v>
      </c>
      <c r="C38" s="104"/>
      <c r="D38" s="105">
        <v>74.5</v>
      </c>
      <c r="E38" s="103">
        <v>653.43299999999999</v>
      </c>
      <c r="F38" s="106"/>
      <c r="G38" s="106">
        <v>73.8</v>
      </c>
      <c r="H38" s="54">
        <v>346.101</v>
      </c>
      <c r="I38" s="106"/>
      <c r="J38" s="106">
        <v>0</v>
      </c>
      <c r="K38" s="54">
        <v>29.5335</v>
      </c>
      <c r="L38" s="106"/>
      <c r="M38" s="106">
        <v>6.6</v>
      </c>
      <c r="O38" s="39"/>
      <c r="P38" s="40"/>
      <c r="Q38" s="40"/>
      <c r="R38" s="39"/>
      <c r="S38" s="39"/>
    </row>
    <row r="39" spans="1:19" ht="15.75" thickBot="1" x14ac:dyDescent="0.3">
      <c r="A39" s="77" t="s">
        <v>9</v>
      </c>
      <c r="B39" s="107"/>
      <c r="C39" s="107"/>
      <c r="D39" s="107">
        <f>SUM(D15:D38)</f>
        <v>1795.4</v>
      </c>
      <c r="E39" s="107"/>
      <c r="F39" s="107"/>
      <c r="G39" s="107">
        <f>SUM(G15:G38)</f>
        <v>663.5</v>
      </c>
      <c r="H39" s="108"/>
      <c r="I39" s="107"/>
      <c r="J39" s="107">
        <f>SUM(J15:J38)</f>
        <v>29.400000000000002</v>
      </c>
      <c r="K39" s="107"/>
      <c r="L39" s="109"/>
      <c r="M39" s="110">
        <f>SUM(M15:M38)</f>
        <v>64.400000000000006</v>
      </c>
      <c r="O39" s="39"/>
      <c r="P39" s="40"/>
      <c r="Q39" s="40"/>
      <c r="R39" s="39"/>
      <c r="S39" s="39"/>
    </row>
    <row r="40" spans="1:19" x14ac:dyDescent="0.25">
      <c r="O40" s="39"/>
      <c r="P40" s="40"/>
      <c r="Q40" s="40"/>
      <c r="R40" s="39"/>
      <c r="S40" s="39"/>
    </row>
    <row r="41" spans="1:19" ht="15.75" x14ac:dyDescent="0.25">
      <c r="B41" s="4" t="s">
        <v>103</v>
      </c>
      <c r="I41" s="7" t="s">
        <v>44</v>
      </c>
      <c r="O41" s="39"/>
      <c r="P41" s="40"/>
      <c r="Q41" s="40"/>
      <c r="R41" s="39"/>
      <c r="S41" s="39"/>
    </row>
    <row r="42" spans="1:19" x14ac:dyDescent="0.25">
      <c r="O42" s="39"/>
      <c r="P42" s="40"/>
      <c r="Q42" s="40"/>
      <c r="R42" s="39"/>
      <c r="S42" s="39"/>
    </row>
    <row r="43" spans="1:19" x14ac:dyDescent="0.25">
      <c r="O43" s="39"/>
      <c r="P43" s="40"/>
      <c r="Q43" s="40"/>
      <c r="R43" s="39"/>
      <c r="S43" s="39"/>
    </row>
    <row r="44" spans="1:19" x14ac:dyDescent="0.25">
      <c r="O44" s="39"/>
      <c r="P44" s="40"/>
      <c r="Q44" s="40"/>
      <c r="R44" s="39"/>
      <c r="S44" s="39"/>
    </row>
    <row r="45" spans="1:19" x14ac:dyDescent="0.25">
      <c r="O45" s="39"/>
      <c r="P45" s="40"/>
      <c r="Q45" s="40"/>
      <c r="R45" s="39"/>
      <c r="S45" s="39"/>
    </row>
    <row r="46" spans="1:19" x14ac:dyDescent="0.25">
      <c r="O46" s="39"/>
      <c r="P46" s="40"/>
      <c r="Q46" s="40"/>
      <c r="R46" s="39"/>
      <c r="S46" s="39"/>
    </row>
    <row r="47" spans="1:19" x14ac:dyDescent="0.25">
      <c r="O47" s="39"/>
      <c r="P47" s="40"/>
      <c r="Q47" s="40"/>
      <c r="R47" s="39"/>
      <c r="S47" s="39"/>
    </row>
    <row r="48" spans="1:19" x14ac:dyDescent="0.25">
      <c r="O48" s="39"/>
      <c r="P48" s="40"/>
      <c r="Q48" s="40"/>
      <c r="R48" s="39"/>
      <c r="S48" s="39"/>
    </row>
    <row r="49" spans="15:19" x14ac:dyDescent="0.25">
      <c r="O49" s="39"/>
      <c r="P49" s="40"/>
      <c r="Q49" s="40"/>
      <c r="R49" s="39"/>
      <c r="S49" s="39"/>
    </row>
    <row r="50" spans="15:19" x14ac:dyDescent="0.25">
      <c r="O50" s="39"/>
      <c r="P50" s="40"/>
      <c r="Q50" s="40"/>
      <c r="R50" s="39"/>
      <c r="S50" s="39"/>
    </row>
    <row r="51" spans="15:19" x14ac:dyDescent="0.25">
      <c r="O51" s="39"/>
      <c r="P51" s="40"/>
      <c r="Q51" s="40"/>
      <c r="R51" s="39"/>
      <c r="S51" s="39"/>
    </row>
    <row r="52" spans="15:19" x14ac:dyDescent="0.25">
      <c r="O52" s="39"/>
      <c r="P52" s="40"/>
      <c r="Q52" s="40"/>
      <c r="R52" s="39"/>
      <c r="S52" s="39"/>
    </row>
    <row r="53" spans="15:19" x14ac:dyDescent="0.25">
      <c r="O53" s="39"/>
      <c r="P53" s="40"/>
      <c r="Q53" s="40"/>
      <c r="R53" s="39"/>
      <c r="S53" s="39"/>
    </row>
    <row r="54" spans="15:19" x14ac:dyDescent="0.25">
      <c r="O54" s="39"/>
      <c r="P54" s="40"/>
      <c r="Q54" s="40"/>
      <c r="R54" s="39"/>
      <c r="S54" s="39"/>
    </row>
    <row r="55" spans="15:19" x14ac:dyDescent="0.25">
      <c r="O55" s="39"/>
      <c r="P55" s="40"/>
      <c r="Q55" s="40"/>
      <c r="R55" s="39"/>
      <c r="S55" s="39"/>
    </row>
    <row r="56" spans="15:19" x14ac:dyDescent="0.25">
      <c r="O56" s="39"/>
      <c r="P56" s="40"/>
      <c r="Q56" s="40"/>
      <c r="R56" s="39"/>
      <c r="S56" s="39"/>
    </row>
  </sheetData>
  <mergeCells count="16">
    <mergeCell ref="J3:M3"/>
    <mergeCell ref="J2:M2"/>
    <mergeCell ref="J1:M1"/>
    <mergeCell ref="A6:M6"/>
    <mergeCell ref="A7:M7"/>
    <mergeCell ref="B11:D11"/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</mergeCells>
  <pageMargins left="0.70866141732283472" right="0.35" top="0.31" bottom="0.37" header="0.21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41"/>
  <sheetViews>
    <sheetView workbookViewId="0">
      <selection activeCell="A4" sqref="A4:Y4"/>
    </sheetView>
  </sheetViews>
  <sheetFormatPr defaultRowHeight="15" x14ac:dyDescent="0.25"/>
  <cols>
    <col min="1" max="1" width="6.42578125" style="7" customWidth="1"/>
    <col min="2" max="2" width="11.85546875" style="7" customWidth="1"/>
    <col min="3" max="3" width="9.140625" style="7"/>
    <col min="4" max="4" width="13.28515625" style="7" customWidth="1"/>
    <col min="5" max="5" width="11.28515625" style="7" customWidth="1"/>
    <col min="6" max="6" width="9.140625" style="7"/>
    <col min="7" max="13" width="13.7109375" style="7" customWidth="1"/>
    <col min="14" max="14" width="11.28515625" style="7" customWidth="1"/>
    <col min="15" max="15" width="9.140625" style="7"/>
    <col min="16" max="16" width="12.85546875" style="7" customWidth="1"/>
    <col min="17" max="17" width="11" style="7" customWidth="1"/>
    <col min="18" max="18" width="9.140625" style="7"/>
    <col min="19" max="19" width="12.7109375" style="7" customWidth="1"/>
    <col min="20" max="16384" width="9.140625" style="7"/>
  </cols>
  <sheetData>
    <row r="1" spans="1:25" s="9" customFormat="1" ht="15.75" x14ac:dyDescent="0.25">
      <c r="A1" s="154" t="s">
        <v>25</v>
      </c>
      <c r="B1" s="154"/>
      <c r="C1" s="154"/>
      <c r="D1" s="154"/>
      <c r="E1" s="154"/>
      <c r="F1" s="154"/>
      <c r="G1" s="225"/>
      <c r="H1" s="225"/>
      <c r="I1" s="225"/>
      <c r="J1" s="225"/>
      <c r="K1" s="225"/>
      <c r="L1" s="225"/>
      <c r="M1" s="225"/>
      <c r="N1" s="226"/>
      <c r="O1" s="225"/>
      <c r="P1" s="168" t="s">
        <v>23</v>
      </c>
      <c r="Q1" s="168"/>
      <c r="R1" s="168"/>
      <c r="S1" s="168"/>
      <c r="T1" s="168"/>
      <c r="U1" s="168"/>
      <c r="V1" s="168"/>
      <c r="W1" s="168"/>
      <c r="X1" s="168"/>
      <c r="Y1" s="168"/>
    </row>
    <row r="2" spans="1:25" s="2" customFormat="1" ht="11.25" customHeight="1" x14ac:dyDescent="0.2">
      <c r="A2" s="144" t="s">
        <v>0</v>
      </c>
      <c r="B2" s="144"/>
      <c r="C2" s="144"/>
      <c r="D2" s="144"/>
      <c r="E2" s="144"/>
      <c r="F2" s="144"/>
      <c r="P2" s="144" t="s">
        <v>24</v>
      </c>
      <c r="Q2" s="144"/>
      <c r="R2" s="144"/>
      <c r="S2" s="144"/>
      <c r="T2" s="144"/>
      <c r="U2" s="144"/>
      <c r="V2" s="144"/>
      <c r="W2" s="144"/>
      <c r="X2" s="144"/>
      <c r="Y2" s="144"/>
    </row>
    <row r="3" spans="1:25" s="9" customFormat="1" ht="15.75" x14ac:dyDescent="0.25">
      <c r="A3" s="154" t="s">
        <v>27</v>
      </c>
      <c r="B3" s="154"/>
      <c r="C3" s="154"/>
      <c r="D3" s="154"/>
      <c r="E3" s="154"/>
      <c r="F3" s="154"/>
      <c r="G3" s="225"/>
      <c r="H3" s="225"/>
      <c r="I3" s="225"/>
      <c r="J3" s="225"/>
      <c r="K3" s="225"/>
      <c r="L3" s="225"/>
      <c r="M3" s="225"/>
      <c r="N3" s="225"/>
      <c r="O3" s="225"/>
      <c r="P3" s="234" t="s">
        <v>109</v>
      </c>
      <c r="Q3" s="234"/>
      <c r="R3" s="234"/>
      <c r="S3" s="234"/>
      <c r="T3" s="234"/>
      <c r="U3" s="234"/>
      <c r="V3" s="234"/>
      <c r="W3" s="234"/>
      <c r="X3" s="234"/>
      <c r="Y3" s="234"/>
    </row>
    <row r="4" spans="1:25" s="54" customFormat="1" ht="15" customHeight="1" x14ac:dyDescent="0.2">
      <c r="A4" s="153" t="s">
        <v>18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</row>
    <row r="5" spans="1:25" s="54" customFormat="1" ht="7.5" customHeight="1" x14ac:dyDescent="0.2"/>
    <row r="6" spans="1:25" ht="15" customHeight="1" x14ac:dyDescent="0.25">
      <c r="A6" s="154" t="s">
        <v>55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</row>
    <row r="7" spans="1:25" ht="15" customHeight="1" x14ac:dyDescent="0.25">
      <c r="A7" s="154" t="s">
        <v>50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</row>
    <row r="8" spans="1:25" s="9" customFormat="1" ht="10.5" customHeight="1" x14ac:dyDescent="0.25">
      <c r="O8" s="10"/>
    </row>
    <row r="9" spans="1:25" s="9" customFormat="1" ht="15.75" customHeight="1" x14ac:dyDescent="0.25">
      <c r="A9" s="155" t="s">
        <v>28</v>
      </c>
      <c r="B9" s="156" t="s">
        <v>3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205"/>
      <c r="N9" s="156" t="s">
        <v>8</v>
      </c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205"/>
    </row>
    <row r="10" spans="1:25" s="9" customFormat="1" ht="31.5" customHeight="1" x14ac:dyDescent="0.25">
      <c r="A10" s="155"/>
      <c r="B10" s="158" t="s">
        <v>82</v>
      </c>
      <c r="C10" s="159"/>
      <c r="D10" s="160"/>
      <c r="E10" s="158" t="s">
        <v>81</v>
      </c>
      <c r="F10" s="159"/>
      <c r="G10" s="160"/>
      <c r="H10" s="158" t="s">
        <v>83</v>
      </c>
      <c r="I10" s="159"/>
      <c r="J10" s="160"/>
      <c r="K10" s="158" t="s">
        <v>90</v>
      </c>
      <c r="L10" s="159"/>
      <c r="M10" s="160"/>
      <c r="N10" s="158" t="s">
        <v>82</v>
      </c>
      <c r="O10" s="159"/>
      <c r="P10" s="160"/>
      <c r="Q10" s="158" t="s">
        <v>81</v>
      </c>
      <c r="R10" s="159"/>
      <c r="S10" s="160"/>
      <c r="T10" s="158" t="s">
        <v>83</v>
      </c>
      <c r="U10" s="159"/>
      <c r="V10" s="160"/>
      <c r="W10" s="158" t="s">
        <v>90</v>
      </c>
      <c r="X10" s="159"/>
      <c r="Y10" s="160"/>
    </row>
    <row r="11" spans="1:25" s="9" customFormat="1" ht="15.75" customHeight="1" x14ac:dyDescent="0.25">
      <c r="A11" s="155"/>
      <c r="B11" s="161" t="s">
        <v>39</v>
      </c>
      <c r="C11" s="162"/>
      <c r="D11" s="163"/>
      <c r="E11" s="161" t="s">
        <v>39</v>
      </c>
      <c r="F11" s="162"/>
      <c r="G11" s="163"/>
      <c r="H11" s="164" t="s">
        <v>43</v>
      </c>
      <c r="I11" s="165"/>
      <c r="J11" s="166"/>
      <c r="K11" s="164" t="s">
        <v>40</v>
      </c>
      <c r="L11" s="165"/>
      <c r="M11" s="166"/>
      <c r="N11" s="161" t="s">
        <v>39</v>
      </c>
      <c r="O11" s="162"/>
      <c r="P11" s="163"/>
      <c r="Q11" s="161" t="s">
        <v>39</v>
      </c>
      <c r="R11" s="162"/>
      <c r="S11" s="163"/>
      <c r="T11" s="93" t="s">
        <v>43</v>
      </c>
      <c r="U11" s="94"/>
      <c r="V11" s="95"/>
      <c r="W11" s="93" t="s">
        <v>40</v>
      </c>
      <c r="X11" s="94"/>
      <c r="Y11" s="95"/>
    </row>
    <row r="12" spans="1:25" s="9" customFormat="1" ht="38.25" x14ac:dyDescent="0.25">
      <c r="A12" s="155"/>
      <c r="B12" s="19" t="s">
        <v>33</v>
      </c>
      <c r="C12" s="96" t="s">
        <v>34</v>
      </c>
      <c r="D12" s="96" t="s">
        <v>35</v>
      </c>
      <c r="E12" s="19" t="s">
        <v>33</v>
      </c>
      <c r="F12" s="96" t="s">
        <v>34</v>
      </c>
      <c r="G12" s="96" t="s">
        <v>35</v>
      </c>
      <c r="H12" s="25" t="s">
        <v>33</v>
      </c>
      <c r="I12" s="26" t="s">
        <v>34</v>
      </c>
      <c r="J12" s="26" t="s">
        <v>35</v>
      </c>
      <c r="K12" s="25" t="s">
        <v>33</v>
      </c>
      <c r="L12" s="26" t="s">
        <v>34</v>
      </c>
      <c r="M12" s="26" t="s">
        <v>35</v>
      </c>
      <c r="N12" s="19" t="s">
        <v>33</v>
      </c>
      <c r="O12" s="96" t="s">
        <v>34</v>
      </c>
      <c r="P12" s="96" t="s">
        <v>35</v>
      </c>
      <c r="Q12" s="19" t="s">
        <v>33</v>
      </c>
      <c r="R12" s="96" t="s">
        <v>34</v>
      </c>
      <c r="S12" s="96" t="s">
        <v>35</v>
      </c>
      <c r="T12" s="25" t="s">
        <v>33</v>
      </c>
      <c r="U12" s="26" t="s">
        <v>34</v>
      </c>
      <c r="V12" s="26" t="s">
        <v>35</v>
      </c>
      <c r="W12" s="25" t="s">
        <v>33</v>
      </c>
      <c r="X12" s="26" t="s">
        <v>34</v>
      </c>
      <c r="Y12" s="26" t="s">
        <v>35</v>
      </c>
    </row>
    <row r="13" spans="1:25" s="9" customFormat="1" x14ac:dyDescent="0.2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1">
        <v>2</v>
      </c>
      <c r="I13" s="21">
        <v>3</v>
      </c>
      <c r="J13" s="21">
        <v>4</v>
      </c>
      <c r="K13" s="21">
        <v>5</v>
      </c>
      <c r="L13" s="21">
        <v>6</v>
      </c>
      <c r="M13" s="21">
        <v>7</v>
      </c>
      <c r="N13" s="20">
        <v>8</v>
      </c>
      <c r="O13" s="20">
        <v>9</v>
      </c>
      <c r="P13" s="20">
        <v>10</v>
      </c>
      <c r="Q13" s="20">
        <v>11</v>
      </c>
      <c r="R13" s="20">
        <v>12</v>
      </c>
      <c r="S13" s="20">
        <v>13</v>
      </c>
      <c r="T13" s="21">
        <v>8</v>
      </c>
      <c r="U13" s="21">
        <v>9</v>
      </c>
      <c r="V13" s="27">
        <v>10</v>
      </c>
      <c r="W13" s="21">
        <v>11</v>
      </c>
      <c r="X13" s="21">
        <v>12</v>
      </c>
      <c r="Y13" s="21">
        <v>13</v>
      </c>
    </row>
    <row r="14" spans="1:25" s="8" customFormat="1" x14ac:dyDescent="0.25">
      <c r="A14" s="21">
        <v>0</v>
      </c>
      <c r="B14" s="22">
        <v>1051.57</v>
      </c>
      <c r="C14" s="21"/>
      <c r="D14" s="21"/>
      <c r="E14" s="22">
        <v>6942</v>
      </c>
      <c r="F14" s="21"/>
      <c r="G14" s="21"/>
      <c r="H14" s="21">
        <v>5100.82</v>
      </c>
      <c r="I14" s="21"/>
      <c r="J14" s="21"/>
      <c r="K14" s="21">
        <v>2948.5</v>
      </c>
      <c r="L14" s="21"/>
      <c r="M14" s="21"/>
      <c r="N14" s="22">
        <v>679.3</v>
      </c>
      <c r="O14" s="21"/>
      <c r="P14" s="21"/>
      <c r="Q14" s="22">
        <v>6451.01</v>
      </c>
      <c r="R14" s="21"/>
      <c r="S14" s="41"/>
      <c r="T14" s="22">
        <v>2732.65</v>
      </c>
      <c r="U14" s="28"/>
      <c r="V14" s="29"/>
      <c r="W14" s="21">
        <v>2134.2800000000002</v>
      </c>
      <c r="X14" s="21"/>
      <c r="Y14" s="21"/>
    </row>
    <row r="15" spans="1:25" s="8" customFormat="1" x14ac:dyDescent="0.25">
      <c r="A15" s="21">
        <v>1</v>
      </c>
      <c r="B15" s="22">
        <f>D15/200+B14</f>
        <v>1051.6599999999999</v>
      </c>
      <c r="C15" s="42">
        <f>B15-B14</f>
        <v>8.9999999999918145E-2</v>
      </c>
      <c r="D15" s="97">
        <v>18</v>
      </c>
      <c r="E15" s="22">
        <f>G15/200+E14</f>
        <v>6942.97</v>
      </c>
      <c r="F15" s="22">
        <f>E15-E14</f>
        <v>0.97000000000025466</v>
      </c>
      <c r="G15" s="97">
        <v>194</v>
      </c>
      <c r="H15" s="21">
        <f>J15/40+H14</f>
        <v>5102.37</v>
      </c>
      <c r="I15" s="21">
        <f>H15-H14</f>
        <v>1.5500000000001819</v>
      </c>
      <c r="J15" s="86">
        <v>62</v>
      </c>
      <c r="K15" s="21">
        <f>M15/40+K14</f>
        <v>2948.7</v>
      </c>
      <c r="L15" s="21">
        <f>K15-K14</f>
        <v>0.1999999999998181</v>
      </c>
      <c r="M15" s="91">
        <v>8</v>
      </c>
      <c r="N15" s="22">
        <f t="shared" ref="N15:N38" si="0">P15/200+N14</f>
        <v>679.33999999999992</v>
      </c>
      <c r="O15" s="22">
        <f>N15-N14</f>
        <v>3.999999999996362E-2</v>
      </c>
      <c r="P15" s="97">
        <v>8</v>
      </c>
      <c r="Q15" s="21">
        <f t="shared" ref="Q15:Q38" si="1">S15/200+Q14</f>
        <v>6451.91</v>
      </c>
      <c r="R15" s="92">
        <f>Q15-Q14</f>
        <v>0.8999999999996362</v>
      </c>
      <c r="S15" s="97">
        <v>180</v>
      </c>
      <c r="T15" s="22">
        <f>V15/40+T14</f>
        <v>2732.9</v>
      </c>
      <c r="U15" s="21">
        <f>T15-T14</f>
        <v>0.25</v>
      </c>
      <c r="V15" s="91">
        <v>10</v>
      </c>
      <c r="W15" s="21">
        <f>Y15/40+W14</f>
        <v>2134.38</v>
      </c>
      <c r="X15" s="21">
        <f>W15-W14</f>
        <v>9.9999999999909051E-2</v>
      </c>
      <c r="Y15" s="111">
        <v>4</v>
      </c>
    </row>
    <row r="16" spans="1:25" s="8" customFormat="1" x14ac:dyDescent="0.25">
      <c r="A16" s="21">
        <v>2</v>
      </c>
      <c r="B16" s="22">
        <f t="shared" ref="B16:B38" si="2">D16/200+B15</f>
        <v>1051.7599999999998</v>
      </c>
      <c r="C16" s="42">
        <f t="shared" ref="C16:C38" si="3">B16-B15</f>
        <v>9.9999999999909051E-2</v>
      </c>
      <c r="D16" s="97">
        <v>20</v>
      </c>
      <c r="E16" s="22">
        <f t="shared" ref="E16:E38" si="4">G16/200+E15</f>
        <v>6943.89</v>
      </c>
      <c r="F16" s="22">
        <f t="shared" ref="F16:F38" si="5">E16-E15</f>
        <v>0.92000000000007276</v>
      </c>
      <c r="G16" s="97">
        <v>184</v>
      </c>
      <c r="H16" s="21">
        <f t="shared" ref="H16:H38" si="6">J16/40+H15</f>
        <v>5103.92</v>
      </c>
      <c r="I16" s="21">
        <f t="shared" ref="I16:I38" si="7">H16-H15</f>
        <v>1.5500000000001819</v>
      </c>
      <c r="J16" s="86">
        <v>62</v>
      </c>
      <c r="K16" s="21">
        <f t="shared" ref="K16:K38" si="8">M16/40+K15</f>
        <v>2949</v>
      </c>
      <c r="L16" s="21">
        <f t="shared" ref="L16:L38" si="9">K16-K15</f>
        <v>0.3000000000001819</v>
      </c>
      <c r="M16" s="91">
        <v>12</v>
      </c>
      <c r="N16" s="22">
        <f t="shared" si="0"/>
        <v>679.38999999999987</v>
      </c>
      <c r="O16" s="22">
        <f t="shared" ref="O16:O38" si="10">N16-N15</f>
        <v>4.9999999999954525E-2</v>
      </c>
      <c r="P16" s="97">
        <v>10</v>
      </c>
      <c r="Q16" s="21">
        <f t="shared" si="1"/>
        <v>6452.8</v>
      </c>
      <c r="R16" s="92">
        <f t="shared" ref="R16:R38" si="11">Q16-Q15</f>
        <v>0.89000000000032742</v>
      </c>
      <c r="S16" s="97">
        <v>178</v>
      </c>
      <c r="T16" s="22">
        <f t="shared" ref="T16:T38" si="12">V16/40+T15</f>
        <v>2733.15</v>
      </c>
      <c r="U16" s="21">
        <f t="shared" ref="U16:U38" si="13">T16-T15</f>
        <v>0.25</v>
      </c>
      <c r="V16" s="91">
        <v>10</v>
      </c>
      <c r="W16" s="21">
        <f t="shared" ref="W16:W38" si="14">Y16/40+W15</f>
        <v>2134.58</v>
      </c>
      <c r="X16" s="21">
        <f t="shared" ref="X16:X38" si="15">W16-W15</f>
        <v>0.1999999999998181</v>
      </c>
      <c r="Y16" s="111">
        <v>8</v>
      </c>
    </row>
    <row r="17" spans="1:25" s="8" customFormat="1" x14ac:dyDescent="0.25">
      <c r="A17" s="21">
        <v>3</v>
      </c>
      <c r="B17" s="22">
        <f t="shared" si="2"/>
        <v>1051.8499999999997</v>
      </c>
      <c r="C17" s="42">
        <f t="shared" si="3"/>
        <v>8.9999999999918145E-2</v>
      </c>
      <c r="D17" s="97">
        <v>18</v>
      </c>
      <c r="E17" s="22">
        <f t="shared" si="4"/>
        <v>6944.81</v>
      </c>
      <c r="F17" s="22">
        <f t="shared" si="5"/>
        <v>0.92000000000007276</v>
      </c>
      <c r="G17" s="97">
        <v>184</v>
      </c>
      <c r="H17" s="21">
        <f t="shared" si="6"/>
        <v>5105.47</v>
      </c>
      <c r="I17" s="21">
        <f t="shared" si="7"/>
        <v>1.5500000000001819</v>
      </c>
      <c r="J17" s="86">
        <v>62</v>
      </c>
      <c r="K17" s="21">
        <f t="shared" si="8"/>
        <v>2949.25</v>
      </c>
      <c r="L17" s="21">
        <f t="shared" si="9"/>
        <v>0.25</v>
      </c>
      <c r="M17" s="91">
        <v>10</v>
      </c>
      <c r="N17" s="22">
        <f t="shared" si="0"/>
        <v>679.43999999999983</v>
      </c>
      <c r="O17" s="22">
        <f t="shared" si="10"/>
        <v>4.9999999999954525E-2</v>
      </c>
      <c r="P17" s="97">
        <v>10</v>
      </c>
      <c r="Q17" s="21">
        <f t="shared" si="1"/>
        <v>6453.68</v>
      </c>
      <c r="R17" s="92">
        <f t="shared" si="11"/>
        <v>0.88000000000010914</v>
      </c>
      <c r="S17" s="97">
        <v>176</v>
      </c>
      <c r="T17" s="22">
        <f t="shared" si="12"/>
        <v>2733.4500000000003</v>
      </c>
      <c r="U17" s="21">
        <f t="shared" si="13"/>
        <v>0.3000000000001819</v>
      </c>
      <c r="V17" s="91">
        <v>12</v>
      </c>
      <c r="W17" s="21">
        <f t="shared" si="14"/>
        <v>2134.73</v>
      </c>
      <c r="X17" s="21">
        <f t="shared" si="15"/>
        <v>0.15000000000009095</v>
      </c>
      <c r="Y17" s="111">
        <v>6</v>
      </c>
    </row>
    <row r="18" spans="1:25" s="8" customFormat="1" x14ac:dyDescent="0.25">
      <c r="A18" s="21">
        <v>4</v>
      </c>
      <c r="B18" s="22">
        <f t="shared" si="2"/>
        <v>1051.9399999999996</v>
      </c>
      <c r="C18" s="42">
        <f t="shared" si="3"/>
        <v>8.9999999999918145E-2</v>
      </c>
      <c r="D18" s="97">
        <v>18</v>
      </c>
      <c r="E18" s="22">
        <f t="shared" si="4"/>
        <v>6945.8200000000006</v>
      </c>
      <c r="F18" s="22">
        <f t="shared" si="5"/>
        <v>1.0100000000002183</v>
      </c>
      <c r="G18" s="97">
        <v>202</v>
      </c>
      <c r="H18" s="21">
        <f t="shared" si="6"/>
        <v>5107.0200000000004</v>
      </c>
      <c r="I18" s="21">
        <f t="shared" si="7"/>
        <v>1.5500000000001819</v>
      </c>
      <c r="J18" s="86">
        <v>62</v>
      </c>
      <c r="K18" s="21">
        <f t="shared" si="8"/>
        <v>2949.5</v>
      </c>
      <c r="L18" s="21">
        <f t="shared" si="9"/>
        <v>0.25</v>
      </c>
      <c r="M18" s="91">
        <v>10</v>
      </c>
      <c r="N18" s="22">
        <f t="shared" si="0"/>
        <v>679.49999999999977</v>
      </c>
      <c r="O18" s="22">
        <f t="shared" si="10"/>
        <v>5.999999999994543E-2</v>
      </c>
      <c r="P18" s="97">
        <v>12</v>
      </c>
      <c r="Q18" s="21">
        <f t="shared" si="1"/>
        <v>6454.6</v>
      </c>
      <c r="R18" s="92">
        <f t="shared" si="11"/>
        <v>0.92000000000007276</v>
      </c>
      <c r="S18" s="97">
        <v>184</v>
      </c>
      <c r="T18" s="22">
        <f t="shared" si="12"/>
        <v>2733.7000000000003</v>
      </c>
      <c r="U18" s="21">
        <f t="shared" si="13"/>
        <v>0.25</v>
      </c>
      <c r="V18" s="91">
        <v>10</v>
      </c>
      <c r="W18" s="21">
        <f t="shared" si="14"/>
        <v>2134.88</v>
      </c>
      <c r="X18" s="21">
        <f t="shared" si="15"/>
        <v>0.15000000000009095</v>
      </c>
      <c r="Y18" s="111">
        <v>6</v>
      </c>
    </row>
    <row r="19" spans="1:25" s="8" customFormat="1" x14ac:dyDescent="0.25">
      <c r="A19" s="21">
        <v>5</v>
      </c>
      <c r="B19" s="22">
        <f t="shared" si="2"/>
        <v>1052.0299999999995</v>
      </c>
      <c r="C19" s="42">
        <f t="shared" si="3"/>
        <v>8.9999999999918145E-2</v>
      </c>
      <c r="D19" s="97">
        <v>18</v>
      </c>
      <c r="E19" s="22">
        <f t="shared" si="4"/>
        <v>6946.6500000000005</v>
      </c>
      <c r="F19" s="22">
        <f t="shared" si="5"/>
        <v>0.82999999999992724</v>
      </c>
      <c r="G19" s="97">
        <v>166</v>
      </c>
      <c r="H19" s="21">
        <f t="shared" si="6"/>
        <v>5108.5700000000006</v>
      </c>
      <c r="I19" s="21">
        <f t="shared" si="7"/>
        <v>1.5500000000001819</v>
      </c>
      <c r="J19" s="86">
        <v>62</v>
      </c>
      <c r="K19" s="21">
        <f t="shared" si="8"/>
        <v>2949.7</v>
      </c>
      <c r="L19" s="21">
        <f t="shared" si="9"/>
        <v>0.1999999999998181</v>
      </c>
      <c r="M19" s="91">
        <v>8</v>
      </c>
      <c r="N19" s="22">
        <f t="shared" si="0"/>
        <v>679.54999999999973</v>
      </c>
      <c r="O19" s="22">
        <f t="shared" si="10"/>
        <v>4.9999999999954525E-2</v>
      </c>
      <c r="P19" s="97">
        <v>10</v>
      </c>
      <c r="Q19" s="21">
        <f t="shared" si="1"/>
        <v>6455.3700000000008</v>
      </c>
      <c r="R19" s="92">
        <f t="shared" si="11"/>
        <v>0.77000000000043656</v>
      </c>
      <c r="S19" s="97">
        <v>154</v>
      </c>
      <c r="T19" s="22">
        <f t="shared" si="12"/>
        <v>2733.9500000000003</v>
      </c>
      <c r="U19" s="21">
        <f t="shared" si="13"/>
        <v>0.25</v>
      </c>
      <c r="V19" s="91">
        <v>10</v>
      </c>
      <c r="W19" s="21">
        <f t="shared" si="14"/>
        <v>2135.0300000000002</v>
      </c>
      <c r="X19" s="21">
        <f t="shared" si="15"/>
        <v>0.15000000000009095</v>
      </c>
      <c r="Y19" s="111">
        <v>6</v>
      </c>
    </row>
    <row r="20" spans="1:25" s="8" customFormat="1" x14ac:dyDescent="0.25">
      <c r="A20" s="21">
        <v>6</v>
      </c>
      <c r="B20" s="22">
        <f t="shared" si="2"/>
        <v>1052.1199999999994</v>
      </c>
      <c r="C20" s="42">
        <f t="shared" si="3"/>
        <v>8.9999999999918145E-2</v>
      </c>
      <c r="D20" s="97">
        <v>18</v>
      </c>
      <c r="E20" s="22">
        <f t="shared" si="4"/>
        <v>6947.4600000000009</v>
      </c>
      <c r="F20" s="22">
        <f t="shared" si="5"/>
        <v>0.81000000000040018</v>
      </c>
      <c r="G20" s="97">
        <v>162</v>
      </c>
      <c r="H20" s="21">
        <f t="shared" si="6"/>
        <v>5110.170000000001</v>
      </c>
      <c r="I20" s="21">
        <f t="shared" si="7"/>
        <v>1.6000000000003638</v>
      </c>
      <c r="J20" s="86">
        <v>64</v>
      </c>
      <c r="K20" s="21">
        <f t="shared" si="8"/>
        <v>2949.8999999999996</v>
      </c>
      <c r="L20" s="21">
        <f t="shared" si="9"/>
        <v>0.1999999999998181</v>
      </c>
      <c r="M20" s="91">
        <v>8</v>
      </c>
      <c r="N20" s="22">
        <f t="shared" si="0"/>
        <v>679.60999999999967</v>
      </c>
      <c r="O20" s="22">
        <f t="shared" si="10"/>
        <v>5.999999999994543E-2</v>
      </c>
      <c r="P20" s="97">
        <v>12</v>
      </c>
      <c r="Q20" s="21">
        <f t="shared" si="1"/>
        <v>6456.130000000001</v>
      </c>
      <c r="R20" s="92">
        <f t="shared" si="11"/>
        <v>0.76000000000021828</v>
      </c>
      <c r="S20" s="97">
        <v>152</v>
      </c>
      <c r="T20" s="22">
        <f t="shared" si="12"/>
        <v>2734.2500000000005</v>
      </c>
      <c r="U20" s="21">
        <f t="shared" si="13"/>
        <v>0.3000000000001819</v>
      </c>
      <c r="V20" s="91">
        <v>12</v>
      </c>
      <c r="W20" s="21">
        <f t="shared" si="14"/>
        <v>2135.1800000000003</v>
      </c>
      <c r="X20" s="21">
        <f t="shared" si="15"/>
        <v>0.15000000000009095</v>
      </c>
      <c r="Y20" s="111">
        <v>6</v>
      </c>
    </row>
    <row r="21" spans="1:25" s="8" customFormat="1" x14ac:dyDescent="0.25">
      <c r="A21" s="21">
        <v>7</v>
      </c>
      <c r="B21" s="22">
        <f t="shared" si="2"/>
        <v>1052.2099999999994</v>
      </c>
      <c r="C21" s="42">
        <f t="shared" si="3"/>
        <v>8.9999999999918145E-2</v>
      </c>
      <c r="D21" s="97">
        <v>18</v>
      </c>
      <c r="E21" s="22">
        <f t="shared" si="4"/>
        <v>6948.2800000000007</v>
      </c>
      <c r="F21" s="22">
        <f t="shared" si="5"/>
        <v>0.81999999999970896</v>
      </c>
      <c r="G21" s="97">
        <v>164</v>
      </c>
      <c r="H21" s="21">
        <f t="shared" si="6"/>
        <v>5111.9700000000012</v>
      </c>
      <c r="I21" s="21">
        <f t="shared" si="7"/>
        <v>1.8000000000001819</v>
      </c>
      <c r="J21" s="86">
        <v>72</v>
      </c>
      <c r="K21" s="21">
        <f t="shared" si="8"/>
        <v>2950.0499999999997</v>
      </c>
      <c r="L21" s="21">
        <f t="shared" si="9"/>
        <v>0.15000000000009095</v>
      </c>
      <c r="M21" s="91">
        <v>6</v>
      </c>
      <c r="N21" s="22">
        <f t="shared" si="0"/>
        <v>679.65999999999963</v>
      </c>
      <c r="O21" s="22">
        <f t="shared" si="10"/>
        <v>4.9999999999954525E-2</v>
      </c>
      <c r="P21" s="97">
        <v>10</v>
      </c>
      <c r="Q21" s="21">
        <f t="shared" si="1"/>
        <v>6456.8900000000012</v>
      </c>
      <c r="R21" s="92">
        <f t="shared" si="11"/>
        <v>0.76000000000021828</v>
      </c>
      <c r="S21" s="97">
        <v>152</v>
      </c>
      <c r="T21" s="22">
        <f t="shared" si="12"/>
        <v>2734.7000000000003</v>
      </c>
      <c r="U21" s="21">
        <f t="shared" si="13"/>
        <v>0.4499999999998181</v>
      </c>
      <c r="V21" s="91">
        <v>18</v>
      </c>
      <c r="W21" s="21">
        <f t="shared" si="14"/>
        <v>2135.2800000000002</v>
      </c>
      <c r="X21" s="21">
        <f t="shared" si="15"/>
        <v>9.9999999999909051E-2</v>
      </c>
      <c r="Y21" s="111">
        <v>4</v>
      </c>
    </row>
    <row r="22" spans="1:25" s="8" customFormat="1" x14ac:dyDescent="0.25">
      <c r="A22" s="21">
        <v>8</v>
      </c>
      <c r="B22" s="22">
        <f t="shared" si="2"/>
        <v>1052.3199999999993</v>
      </c>
      <c r="C22" s="42">
        <f t="shared" si="3"/>
        <v>0.10999999999989996</v>
      </c>
      <c r="D22" s="97">
        <v>22</v>
      </c>
      <c r="E22" s="22">
        <f t="shared" si="4"/>
        <v>6949.1500000000005</v>
      </c>
      <c r="F22" s="22">
        <f t="shared" si="5"/>
        <v>0.86999999999989086</v>
      </c>
      <c r="G22" s="97">
        <v>174</v>
      </c>
      <c r="H22" s="21">
        <f t="shared" si="6"/>
        <v>5114.5200000000013</v>
      </c>
      <c r="I22" s="21">
        <f t="shared" si="7"/>
        <v>2.5500000000001819</v>
      </c>
      <c r="J22" s="86">
        <v>102</v>
      </c>
      <c r="K22" s="21">
        <f t="shared" si="8"/>
        <v>2950.2999999999997</v>
      </c>
      <c r="L22" s="21">
        <f t="shared" si="9"/>
        <v>0.25</v>
      </c>
      <c r="M22" s="91">
        <v>10</v>
      </c>
      <c r="N22" s="22">
        <f t="shared" si="0"/>
        <v>679.72999999999968</v>
      </c>
      <c r="O22" s="22">
        <f t="shared" si="10"/>
        <v>7.0000000000050022E-2</v>
      </c>
      <c r="P22" s="97">
        <v>14</v>
      </c>
      <c r="Q22" s="21">
        <f t="shared" si="1"/>
        <v>6457.6400000000012</v>
      </c>
      <c r="R22" s="92">
        <f t="shared" si="11"/>
        <v>0.75</v>
      </c>
      <c r="S22" s="97">
        <v>150</v>
      </c>
      <c r="T22" s="22">
        <f t="shared" si="12"/>
        <v>2735.6000000000004</v>
      </c>
      <c r="U22" s="21">
        <f t="shared" si="13"/>
        <v>0.90000000000009095</v>
      </c>
      <c r="V22" s="91">
        <v>36</v>
      </c>
      <c r="W22" s="21">
        <f t="shared" si="14"/>
        <v>2135.4300000000003</v>
      </c>
      <c r="X22" s="21">
        <f t="shared" si="15"/>
        <v>0.15000000000009095</v>
      </c>
      <c r="Y22" s="111">
        <v>6</v>
      </c>
    </row>
    <row r="23" spans="1:25" s="8" customFormat="1" x14ac:dyDescent="0.25">
      <c r="A23" s="21">
        <v>9</v>
      </c>
      <c r="B23" s="22">
        <f t="shared" si="2"/>
        <v>1052.4599999999994</v>
      </c>
      <c r="C23" s="42">
        <f t="shared" si="3"/>
        <v>0.14000000000010004</v>
      </c>
      <c r="D23" s="97">
        <v>28</v>
      </c>
      <c r="E23" s="22">
        <f t="shared" si="4"/>
        <v>6950.1200000000008</v>
      </c>
      <c r="F23" s="22">
        <f t="shared" si="5"/>
        <v>0.97000000000025466</v>
      </c>
      <c r="G23" s="97">
        <v>194</v>
      </c>
      <c r="H23" s="21">
        <f t="shared" si="6"/>
        <v>5117.420000000001</v>
      </c>
      <c r="I23" s="21">
        <f t="shared" si="7"/>
        <v>2.8999999999996362</v>
      </c>
      <c r="J23" s="86">
        <v>116</v>
      </c>
      <c r="K23" s="21">
        <f t="shared" si="8"/>
        <v>2950.6499999999996</v>
      </c>
      <c r="L23" s="21">
        <f t="shared" si="9"/>
        <v>0.34999999999990905</v>
      </c>
      <c r="M23" s="91">
        <v>14</v>
      </c>
      <c r="N23" s="22">
        <f t="shared" si="0"/>
        <v>679.81999999999971</v>
      </c>
      <c r="O23" s="22">
        <f t="shared" si="10"/>
        <v>9.0000000000031832E-2</v>
      </c>
      <c r="P23" s="97">
        <v>18</v>
      </c>
      <c r="Q23" s="21">
        <f t="shared" si="1"/>
        <v>6458.2800000000016</v>
      </c>
      <c r="R23" s="92">
        <f t="shared" si="11"/>
        <v>0.64000000000032742</v>
      </c>
      <c r="S23" s="97">
        <v>128</v>
      </c>
      <c r="T23" s="22">
        <f t="shared" si="12"/>
        <v>2736.55</v>
      </c>
      <c r="U23" s="21">
        <f t="shared" si="13"/>
        <v>0.9499999999998181</v>
      </c>
      <c r="V23" s="91">
        <v>38</v>
      </c>
      <c r="W23" s="21">
        <f t="shared" si="14"/>
        <v>2135.7300000000005</v>
      </c>
      <c r="X23" s="21">
        <f t="shared" si="15"/>
        <v>0.3000000000001819</v>
      </c>
      <c r="Y23" s="111">
        <v>12</v>
      </c>
    </row>
    <row r="24" spans="1:25" s="8" customFormat="1" x14ac:dyDescent="0.25">
      <c r="A24" s="21">
        <v>10</v>
      </c>
      <c r="B24" s="22">
        <f t="shared" si="2"/>
        <v>1052.6299999999994</v>
      </c>
      <c r="C24" s="42">
        <f t="shared" si="3"/>
        <v>0.17000000000007276</v>
      </c>
      <c r="D24" s="97">
        <v>34</v>
      </c>
      <c r="E24" s="22">
        <f t="shared" si="4"/>
        <v>6951.0300000000007</v>
      </c>
      <c r="F24" s="22">
        <f t="shared" si="5"/>
        <v>0.90999999999985448</v>
      </c>
      <c r="G24" s="97">
        <v>182</v>
      </c>
      <c r="H24" s="21">
        <f t="shared" si="6"/>
        <v>5120.0700000000006</v>
      </c>
      <c r="I24" s="21">
        <f t="shared" si="7"/>
        <v>2.6499999999996362</v>
      </c>
      <c r="J24" s="86">
        <v>106</v>
      </c>
      <c r="K24" s="21">
        <f t="shared" si="8"/>
        <v>2951.2</v>
      </c>
      <c r="L24" s="21">
        <f t="shared" si="9"/>
        <v>0.5500000000001819</v>
      </c>
      <c r="M24" s="91">
        <v>22</v>
      </c>
      <c r="N24" s="22">
        <f t="shared" si="0"/>
        <v>679.92999999999972</v>
      </c>
      <c r="O24" s="22">
        <f t="shared" si="10"/>
        <v>0.11000000000001364</v>
      </c>
      <c r="P24" s="97">
        <v>22</v>
      </c>
      <c r="Q24" s="21">
        <f t="shared" si="1"/>
        <v>6459.0400000000018</v>
      </c>
      <c r="R24" s="92">
        <f t="shared" si="11"/>
        <v>0.76000000000021828</v>
      </c>
      <c r="S24" s="97">
        <v>152</v>
      </c>
      <c r="T24" s="22">
        <f t="shared" si="12"/>
        <v>2737.55</v>
      </c>
      <c r="U24" s="21">
        <f t="shared" si="13"/>
        <v>1</v>
      </c>
      <c r="V24" s="91">
        <v>40</v>
      </c>
      <c r="W24" s="21">
        <f t="shared" si="14"/>
        <v>2136.1300000000006</v>
      </c>
      <c r="X24" s="21">
        <f t="shared" si="15"/>
        <v>0.40000000000009095</v>
      </c>
      <c r="Y24" s="111">
        <v>16</v>
      </c>
    </row>
    <row r="25" spans="1:25" s="8" customFormat="1" x14ac:dyDescent="0.25">
      <c r="A25" s="21">
        <v>11</v>
      </c>
      <c r="B25" s="22">
        <f t="shared" si="2"/>
        <v>1052.7799999999995</v>
      </c>
      <c r="C25" s="42">
        <f t="shared" si="3"/>
        <v>0.15000000000009095</v>
      </c>
      <c r="D25" s="97">
        <v>30</v>
      </c>
      <c r="E25" s="22">
        <f t="shared" si="4"/>
        <v>6952.1</v>
      </c>
      <c r="F25" s="22">
        <f t="shared" si="5"/>
        <v>1.069999999999709</v>
      </c>
      <c r="G25" s="97">
        <v>214</v>
      </c>
      <c r="H25" s="21">
        <f t="shared" si="6"/>
        <v>5122.3700000000008</v>
      </c>
      <c r="I25" s="21">
        <f t="shared" si="7"/>
        <v>2.3000000000001819</v>
      </c>
      <c r="J25" s="86">
        <v>92</v>
      </c>
      <c r="K25" s="21">
        <f t="shared" si="8"/>
        <v>2951.5499999999997</v>
      </c>
      <c r="L25" s="21">
        <f t="shared" si="9"/>
        <v>0.34999999999990905</v>
      </c>
      <c r="M25" s="91">
        <v>14</v>
      </c>
      <c r="N25" s="22">
        <f t="shared" si="0"/>
        <v>680.00999999999976</v>
      </c>
      <c r="O25" s="22">
        <f t="shared" si="10"/>
        <v>8.0000000000040927E-2</v>
      </c>
      <c r="P25" s="97">
        <v>16</v>
      </c>
      <c r="Q25" s="21">
        <f t="shared" si="1"/>
        <v>6459.9700000000021</v>
      </c>
      <c r="R25" s="92">
        <f t="shared" si="11"/>
        <v>0.93000000000029104</v>
      </c>
      <c r="S25" s="97">
        <v>186</v>
      </c>
      <c r="T25" s="22">
        <f t="shared" si="12"/>
        <v>2738.5</v>
      </c>
      <c r="U25" s="21">
        <f t="shared" si="13"/>
        <v>0.9499999999998181</v>
      </c>
      <c r="V25" s="91">
        <v>38</v>
      </c>
      <c r="W25" s="21">
        <f t="shared" si="14"/>
        <v>2136.3300000000004</v>
      </c>
      <c r="X25" s="21">
        <f t="shared" si="15"/>
        <v>0.1999999999998181</v>
      </c>
      <c r="Y25" s="111">
        <v>8</v>
      </c>
    </row>
    <row r="26" spans="1:25" s="8" customFormat="1" x14ac:dyDescent="0.25">
      <c r="A26" s="21">
        <v>12</v>
      </c>
      <c r="B26" s="22">
        <f t="shared" si="2"/>
        <v>1053.0199999999995</v>
      </c>
      <c r="C26" s="42">
        <f t="shared" si="3"/>
        <v>0.24000000000000909</v>
      </c>
      <c r="D26" s="97">
        <v>48</v>
      </c>
      <c r="E26" s="22">
        <f t="shared" si="4"/>
        <v>6953.02</v>
      </c>
      <c r="F26" s="22">
        <f t="shared" si="5"/>
        <v>0.92000000000007276</v>
      </c>
      <c r="G26" s="97">
        <v>184</v>
      </c>
      <c r="H26" s="21">
        <f t="shared" si="6"/>
        <v>5124.6200000000008</v>
      </c>
      <c r="I26" s="21">
        <f t="shared" si="7"/>
        <v>2.25</v>
      </c>
      <c r="J26" s="86">
        <v>90</v>
      </c>
      <c r="K26" s="21">
        <f t="shared" si="8"/>
        <v>2951.9999999999995</v>
      </c>
      <c r="L26" s="21">
        <f t="shared" si="9"/>
        <v>0.4499999999998181</v>
      </c>
      <c r="M26" s="91">
        <v>18</v>
      </c>
      <c r="N26" s="22">
        <f t="shared" si="0"/>
        <v>680.16999999999973</v>
      </c>
      <c r="O26" s="22">
        <f t="shared" si="10"/>
        <v>0.15999999999996817</v>
      </c>
      <c r="P26" s="97">
        <v>32</v>
      </c>
      <c r="Q26" s="21">
        <f t="shared" si="1"/>
        <v>6460.7200000000021</v>
      </c>
      <c r="R26" s="92">
        <f t="shared" si="11"/>
        <v>0.75</v>
      </c>
      <c r="S26" s="97">
        <v>150</v>
      </c>
      <c r="T26" s="22">
        <f t="shared" si="12"/>
        <v>2739.4</v>
      </c>
      <c r="U26" s="21">
        <f t="shared" si="13"/>
        <v>0.90000000000009095</v>
      </c>
      <c r="V26" s="91">
        <v>36</v>
      </c>
      <c r="W26" s="21">
        <f t="shared" si="14"/>
        <v>2136.6800000000003</v>
      </c>
      <c r="X26" s="21">
        <f t="shared" si="15"/>
        <v>0.34999999999990905</v>
      </c>
      <c r="Y26" s="111">
        <v>14</v>
      </c>
    </row>
    <row r="27" spans="1:25" s="8" customFormat="1" x14ac:dyDescent="0.25">
      <c r="A27" s="21">
        <v>13</v>
      </c>
      <c r="B27" s="22">
        <f t="shared" si="2"/>
        <v>1053.3199999999995</v>
      </c>
      <c r="C27" s="42">
        <f t="shared" si="3"/>
        <v>0.29999999999995453</v>
      </c>
      <c r="D27" s="97">
        <v>60</v>
      </c>
      <c r="E27" s="22">
        <f t="shared" si="4"/>
        <v>6954.06</v>
      </c>
      <c r="F27" s="22">
        <f t="shared" si="5"/>
        <v>1.0399999999999636</v>
      </c>
      <c r="G27" s="97">
        <v>208</v>
      </c>
      <c r="H27" s="21">
        <f t="shared" si="6"/>
        <v>5127.0200000000004</v>
      </c>
      <c r="I27" s="21">
        <f t="shared" si="7"/>
        <v>2.3999999999996362</v>
      </c>
      <c r="J27" s="86">
        <v>96</v>
      </c>
      <c r="K27" s="21">
        <f t="shared" si="8"/>
        <v>2952.7499999999995</v>
      </c>
      <c r="L27" s="21">
        <f t="shared" si="9"/>
        <v>0.75</v>
      </c>
      <c r="M27" s="91">
        <v>30</v>
      </c>
      <c r="N27" s="22">
        <f t="shared" si="0"/>
        <v>680.3299999999997</v>
      </c>
      <c r="O27" s="22">
        <f t="shared" si="10"/>
        <v>0.15999999999996817</v>
      </c>
      <c r="P27" s="97">
        <v>32</v>
      </c>
      <c r="Q27" s="21">
        <f t="shared" si="1"/>
        <v>6461.5700000000024</v>
      </c>
      <c r="R27" s="92">
        <f t="shared" si="11"/>
        <v>0.8500000000003638</v>
      </c>
      <c r="S27" s="97">
        <v>170</v>
      </c>
      <c r="T27" s="22">
        <f t="shared" si="12"/>
        <v>2740.4</v>
      </c>
      <c r="U27" s="21">
        <f t="shared" si="13"/>
        <v>1</v>
      </c>
      <c r="V27" s="91">
        <v>40</v>
      </c>
      <c r="W27" s="21">
        <f t="shared" si="14"/>
        <v>2137.0300000000002</v>
      </c>
      <c r="X27" s="21">
        <f t="shared" si="15"/>
        <v>0.34999999999990905</v>
      </c>
      <c r="Y27" s="111">
        <v>14</v>
      </c>
    </row>
    <row r="28" spans="1:25" s="8" customFormat="1" x14ac:dyDescent="0.25">
      <c r="A28" s="21">
        <v>14</v>
      </c>
      <c r="B28" s="22">
        <f t="shared" si="2"/>
        <v>1053.5999999999995</v>
      </c>
      <c r="C28" s="42">
        <f t="shared" si="3"/>
        <v>0.27999999999997272</v>
      </c>
      <c r="D28" s="97">
        <v>56</v>
      </c>
      <c r="E28" s="22">
        <f t="shared" si="4"/>
        <v>6954.96</v>
      </c>
      <c r="F28" s="22">
        <f t="shared" si="5"/>
        <v>0.8999999999996362</v>
      </c>
      <c r="G28" s="97">
        <v>180</v>
      </c>
      <c r="H28" s="21">
        <f t="shared" si="6"/>
        <v>5129.3200000000006</v>
      </c>
      <c r="I28" s="21">
        <f t="shared" si="7"/>
        <v>2.3000000000001819</v>
      </c>
      <c r="J28" s="86">
        <v>92</v>
      </c>
      <c r="K28" s="21">
        <f t="shared" si="8"/>
        <v>2953.4499999999994</v>
      </c>
      <c r="L28" s="21">
        <f t="shared" si="9"/>
        <v>0.6999999999998181</v>
      </c>
      <c r="M28" s="91">
        <v>28</v>
      </c>
      <c r="N28" s="22">
        <f t="shared" si="0"/>
        <v>680.48999999999967</v>
      </c>
      <c r="O28" s="22">
        <f t="shared" si="10"/>
        <v>0.15999999999996817</v>
      </c>
      <c r="P28" s="97">
        <v>32</v>
      </c>
      <c r="Q28" s="21">
        <f t="shared" si="1"/>
        <v>6462.260000000002</v>
      </c>
      <c r="R28" s="92">
        <f t="shared" si="11"/>
        <v>0.68999999999959982</v>
      </c>
      <c r="S28" s="97">
        <v>138</v>
      </c>
      <c r="T28" s="22">
        <f t="shared" si="12"/>
        <v>2741.35</v>
      </c>
      <c r="U28" s="21">
        <f t="shared" si="13"/>
        <v>0.9499999999998181</v>
      </c>
      <c r="V28" s="91">
        <v>38</v>
      </c>
      <c r="W28" s="21">
        <f t="shared" si="14"/>
        <v>2137.3300000000004</v>
      </c>
      <c r="X28" s="21">
        <f t="shared" si="15"/>
        <v>0.3000000000001819</v>
      </c>
      <c r="Y28" s="111">
        <v>12</v>
      </c>
    </row>
    <row r="29" spans="1:25" s="8" customFormat="1" x14ac:dyDescent="0.25">
      <c r="A29" s="21">
        <v>15</v>
      </c>
      <c r="B29" s="22">
        <f t="shared" si="2"/>
        <v>1053.8499999999995</v>
      </c>
      <c r="C29" s="42">
        <f t="shared" si="3"/>
        <v>0.25</v>
      </c>
      <c r="D29" s="97">
        <v>50</v>
      </c>
      <c r="E29" s="22">
        <f t="shared" si="4"/>
        <v>6955.84</v>
      </c>
      <c r="F29" s="22">
        <f t="shared" si="5"/>
        <v>0.88000000000010914</v>
      </c>
      <c r="G29" s="97">
        <v>176</v>
      </c>
      <c r="H29" s="21">
        <f t="shared" si="6"/>
        <v>5131.2700000000004</v>
      </c>
      <c r="I29" s="21">
        <f t="shared" si="7"/>
        <v>1.9499999999998181</v>
      </c>
      <c r="J29" s="86">
        <v>78</v>
      </c>
      <c r="K29" s="21">
        <f t="shared" si="8"/>
        <v>2954.0999999999995</v>
      </c>
      <c r="L29" s="21">
        <f t="shared" si="9"/>
        <v>0.65000000000009095</v>
      </c>
      <c r="M29" s="91">
        <v>26</v>
      </c>
      <c r="N29" s="22">
        <f t="shared" si="0"/>
        <v>680.61999999999966</v>
      </c>
      <c r="O29" s="22">
        <f t="shared" si="10"/>
        <v>0.12999999999999545</v>
      </c>
      <c r="P29" s="97">
        <v>26</v>
      </c>
      <c r="Q29" s="21">
        <f t="shared" si="1"/>
        <v>6462.9300000000021</v>
      </c>
      <c r="R29" s="92">
        <f t="shared" si="11"/>
        <v>0.67000000000007276</v>
      </c>
      <c r="S29" s="97">
        <v>134</v>
      </c>
      <c r="T29" s="22">
        <f t="shared" si="12"/>
        <v>2742.25</v>
      </c>
      <c r="U29" s="21">
        <f t="shared" si="13"/>
        <v>0.90000000000009095</v>
      </c>
      <c r="V29" s="91">
        <v>36</v>
      </c>
      <c r="W29" s="21">
        <f t="shared" si="14"/>
        <v>2137.6300000000006</v>
      </c>
      <c r="X29" s="21">
        <f t="shared" si="15"/>
        <v>0.3000000000001819</v>
      </c>
      <c r="Y29" s="111">
        <v>12</v>
      </c>
    </row>
    <row r="30" spans="1:25" s="8" customFormat="1" x14ac:dyDescent="0.25">
      <c r="A30" s="21">
        <v>16</v>
      </c>
      <c r="B30" s="22">
        <f t="shared" si="2"/>
        <v>1054.0199999999995</v>
      </c>
      <c r="C30" s="42">
        <f t="shared" si="3"/>
        <v>0.17000000000007276</v>
      </c>
      <c r="D30" s="97">
        <v>34</v>
      </c>
      <c r="E30" s="22">
        <f t="shared" si="4"/>
        <v>6956.9400000000005</v>
      </c>
      <c r="F30" s="22">
        <f t="shared" si="5"/>
        <v>1.1000000000003638</v>
      </c>
      <c r="G30" s="97">
        <v>220</v>
      </c>
      <c r="H30" s="21">
        <f t="shared" si="6"/>
        <v>5133.3200000000006</v>
      </c>
      <c r="I30" s="21">
        <f t="shared" si="7"/>
        <v>2.0500000000001819</v>
      </c>
      <c r="J30" s="86">
        <v>82</v>
      </c>
      <c r="K30" s="21">
        <f t="shared" si="8"/>
        <v>2954.4999999999995</v>
      </c>
      <c r="L30" s="21">
        <f t="shared" si="9"/>
        <v>0.40000000000009095</v>
      </c>
      <c r="M30" s="91">
        <v>16</v>
      </c>
      <c r="N30" s="22">
        <f t="shared" si="0"/>
        <v>680.72999999999968</v>
      </c>
      <c r="O30" s="22">
        <f t="shared" si="10"/>
        <v>0.11000000000001364</v>
      </c>
      <c r="P30" s="97">
        <v>22</v>
      </c>
      <c r="Q30" s="21">
        <f t="shared" si="1"/>
        <v>6463.8600000000024</v>
      </c>
      <c r="R30" s="92">
        <f t="shared" si="11"/>
        <v>0.93000000000029104</v>
      </c>
      <c r="S30" s="97">
        <v>186</v>
      </c>
      <c r="T30" s="22">
        <f t="shared" si="12"/>
        <v>2743.05</v>
      </c>
      <c r="U30" s="21">
        <f t="shared" si="13"/>
        <v>0.8000000000001819</v>
      </c>
      <c r="V30" s="91">
        <v>32</v>
      </c>
      <c r="W30" s="21">
        <f t="shared" si="14"/>
        <v>2137.8800000000006</v>
      </c>
      <c r="X30" s="21">
        <f t="shared" si="15"/>
        <v>0.25</v>
      </c>
      <c r="Y30" s="111">
        <v>10</v>
      </c>
    </row>
    <row r="31" spans="1:25" s="8" customFormat="1" x14ac:dyDescent="0.25">
      <c r="A31" s="21">
        <v>17</v>
      </c>
      <c r="B31" s="22">
        <f t="shared" si="2"/>
        <v>1054.1599999999996</v>
      </c>
      <c r="C31" s="42">
        <f t="shared" si="3"/>
        <v>0.14000000000010004</v>
      </c>
      <c r="D31" s="97">
        <v>28</v>
      </c>
      <c r="E31" s="22">
        <f t="shared" si="4"/>
        <v>6957.7800000000007</v>
      </c>
      <c r="F31" s="22">
        <f t="shared" si="5"/>
        <v>0.84000000000014552</v>
      </c>
      <c r="G31" s="97">
        <v>168</v>
      </c>
      <c r="H31" s="21">
        <f t="shared" si="6"/>
        <v>5135.22</v>
      </c>
      <c r="I31" s="21">
        <f t="shared" si="7"/>
        <v>1.8999999999996362</v>
      </c>
      <c r="J31" s="86">
        <v>76</v>
      </c>
      <c r="K31" s="21">
        <f t="shared" si="8"/>
        <v>2954.8499999999995</v>
      </c>
      <c r="L31" s="21">
        <f t="shared" si="9"/>
        <v>0.34999999999990905</v>
      </c>
      <c r="M31" s="91">
        <v>14</v>
      </c>
      <c r="N31" s="22">
        <f t="shared" si="0"/>
        <v>680.8299999999997</v>
      </c>
      <c r="O31" s="22">
        <f t="shared" si="10"/>
        <v>0.10000000000002274</v>
      </c>
      <c r="P31" s="97">
        <v>20</v>
      </c>
      <c r="Q31" s="21">
        <f t="shared" si="1"/>
        <v>6464.5700000000024</v>
      </c>
      <c r="R31" s="92">
        <f t="shared" si="11"/>
        <v>0.71000000000003638</v>
      </c>
      <c r="S31" s="97">
        <v>142</v>
      </c>
      <c r="T31" s="22">
        <f t="shared" si="12"/>
        <v>2743.75</v>
      </c>
      <c r="U31" s="21">
        <f t="shared" si="13"/>
        <v>0.6999999999998181</v>
      </c>
      <c r="V31" s="91">
        <v>28</v>
      </c>
      <c r="W31" s="21">
        <f t="shared" si="14"/>
        <v>2138.1800000000007</v>
      </c>
      <c r="X31" s="21">
        <f t="shared" si="15"/>
        <v>0.3000000000001819</v>
      </c>
      <c r="Y31" s="111">
        <v>12</v>
      </c>
    </row>
    <row r="32" spans="1:25" s="8" customFormat="1" x14ac:dyDescent="0.25">
      <c r="A32" s="21">
        <v>18</v>
      </c>
      <c r="B32" s="22">
        <f t="shared" si="2"/>
        <v>1054.3099999999997</v>
      </c>
      <c r="C32" s="42">
        <f t="shared" si="3"/>
        <v>0.15000000000009095</v>
      </c>
      <c r="D32" s="97">
        <v>30</v>
      </c>
      <c r="E32" s="22">
        <f t="shared" si="4"/>
        <v>6958.5400000000009</v>
      </c>
      <c r="F32" s="22">
        <f t="shared" si="5"/>
        <v>0.76000000000021828</v>
      </c>
      <c r="G32" s="97">
        <v>152</v>
      </c>
      <c r="H32" s="21">
        <f t="shared" si="6"/>
        <v>5136.5200000000004</v>
      </c>
      <c r="I32" s="21">
        <f t="shared" si="7"/>
        <v>1.3000000000001819</v>
      </c>
      <c r="J32" s="86">
        <v>52</v>
      </c>
      <c r="K32" s="21">
        <f t="shared" si="8"/>
        <v>2955.2999999999993</v>
      </c>
      <c r="L32" s="21">
        <f t="shared" si="9"/>
        <v>0.4499999999998181</v>
      </c>
      <c r="M32" s="91">
        <v>18</v>
      </c>
      <c r="N32" s="22">
        <f t="shared" si="0"/>
        <v>680.93999999999971</v>
      </c>
      <c r="O32" s="22">
        <f t="shared" si="10"/>
        <v>0.11000000000001364</v>
      </c>
      <c r="P32" s="97">
        <v>22</v>
      </c>
      <c r="Q32" s="21">
        <f t="shared" si="1"/>
        <v>6465.2300000000023</v>
      </c>
      <c r="R32" s="92">
        <f t="shared" si="11"/>
        <v>0.65999999999985448</v>
      </c>
      <c r="S32" s="97">
        <v>132</v>
      </c>
      <c r="T32" s="22">
        <f t="shared" si="12"/>
        <v>2744.4</v>
      </c>
      <c r="U32" s="21">
        <f t="shared" si="13"/>
        <v>0.65000000000009095</v>
      </c>
      <c r="V32" s="91">
        <v>26</v>
      </c>
      <c r="W32" s="21">
        <f t="shared" si="14"/>
        <v>2138.5300000000007</v>
      </c>
      <c r="X32" s="21">
        <f t="shared" si="15"/>
        <v>0.34999999999990905</v>
      </c>
      <c r="Y32" s="111">
        <v>14</v>
      </c>
    </row>
    <row r="33" spans="1:25" s="8" customFormat="1" x14ac:dyDescent="0.25">
      <c r="A33" s="21">
        <v>19</v>
      </c>
      <c r="B33" s="22">
        <f t="shared" si="2"/>
        <v>1054.4899999999998</v>
      </c>
      <c r="C33" s="42">
        <f t="shared" si="3"/>
        <v>0.18000000000006366</v>
      </c>
      <c r="D33" s="97">
        <v>36</v>
      </c>
      <c r="E33" s="22">
        <f t="shared" si="4"/>
        <v>6959.4800000000005</v>
      </c>
      <c r="F33" s="22">
        <f t="shared" si="5"/>
        <v>0.93999999999959982</v>
      </c>
      <c r="G33" s="97">
        <v>188</v>
      </c>
      <c r="H33" s="21">
        <f t="shared" si="6"/>
        <v>5137.6200000000008</v>
      </c>
      <c r="I33" s="21">
        <f t="shared" si="7"/>
        <v>1.1000000000003638</v>
      </c>
      <c r="J33" s="86">
        <v>44</v>
      </c>
      <c r="K33" s="21">
        <f t="shared" si="8"/>
        <v>2955.8499999999995</v>
      </c>
      <c r="L33" s="21">
        <f t="shared" si="9"/>
        <v>0.5500000000001819</v>
      </c>
      <c r="M33" s="91">
        <v>22</v>
      </c>
      <c r="N33" s="22">
        <f t="shared" si="0"/>
        <v>681.06999999999971</v>
      </c>
      <c r="O33" s="22">
        <f t="shared" si="10"/>
        <v>0.12999999999999545</v>
      </c>
      <c r="P33" s="97">
        <v>26</v>
      </c>
      <c r="Q33" s="21">
        <f t="shared" si="1"/>
        <v>6466.0700000000024</v>
      </c>
      <c r="R33" s="92">
        <f t="shared" si="11"/>
        <v>0.84000000000014552</v>
      </c>
      <c r="S33" s="97">
        <v>168</v>
      </c>
      <c r="T33" s="22">
        <f t="shared" si="12"/>
        <v>2744.9</v>
      </c>
      <c r="U33" s="21">
        <f t="shared" si="13"/>
        <v>0.5</v>
      </c>
      <c r="V33" s="91">
        <v>20</v>
      </c>
      <c r="W33" s="21">
        <f t="shared" si="14"/>
        <v>2138.9800000000005</v>
      </c>
      <c r="X33" s="21">
        <f t="shared" si="15"/>
        <v>0.4499999999998181</v>
      </c>
      <c r="Y33" s="111">
        <v>18</v>
      </c>
    </row>
    <row r="34" spans="1:25" s="8" customFormat="1" x14ac:dyDescent="0.25">
      <c r="A34" s="21">
        <v>20</v>
      </c>
      <c r="B34" s="22">
        <f t="shared" si="2"/>
        <v>1054.6399999999999</v>
      </c>
      <c r="C34" s="42">
        <f t="shared" si="3"/>
        <v>0.15000000000009095</v>
      </c>
      <c r="D34" s="97">
        <v>30</v>
      </c>
      <c r="E34" s="22">
        <f t="shared" si="4"/>
        <v>6960.3700000000008</v>
      </c>
      <c r="F34" s="22">
        <f t="shared" si="5"/>
        <v>0.89000000000032742</v>
      </c>
      <c r="G34" s="97">
        <v>178</v>
      </c>
      <c r="H34" s="21">
        <f t="shared" si="6"/>
        <v>5138.6200000000008</v>
      </c>
      <c r="I34" s="21">
        <f t="shared" si="7"/>
        <v>1</v>
      </c>
      <c r="J34" s="86">
        <v>40</v>
      </c>
      <c r="K34" s="21">
        <f t="shared" si="8"/>
        <v>2956.2499999999995</v>
      </c>
      <c r="L34" s="21">
        <f t="shared" si="9"/>
        <v>0.40000000000009095</v>
      </c>
      <c r="M34" s="91">
        <v>16</v>
      </c>
      <c r="N34" s="22">
        <f t="shared" si="0"/>
        <v>681.16999999999973</v>
      </c>
      <c r="O34" s="22">
        <f t="shared" si="10"/>
        <v>0.10000000000002274</v>
      </c>
      <c r="P34" s="97">
        <v>20</v>
      </c>
      <c r="Q34" s="21">
        <f t="shared" si="1"/>
        <v>6466.8300000000027</v>
      </c>
      <c r="R34" s="92">
        <f t="shared" si="11"/>
        <v>0.76000000000021828</v>
      </c>
      <c r="S34" s="97">
        <v>152</v>
      </c>
      <c r="T34" s="22">
        <f t="shared" si="12"/>
        <v>2745.3</v>
      </c>
      <c r="U34" s="21">
        <f t="shared" si="13"/>
        <v>0.40000000000009095</v>
      </c>
      <c r="V34" s="91">
        <v>16</v>
      </c>
      <c r="W34" s="21">
        <f t="shared" si="14"/>
        <v>2139.2800000000007</v>
      </c>
      <c r="X34" s="21">
        <f t="shared" si="15"/>
        <v>0.3000000000001819</v>
      </c>
      <c r="Y34" s="111">
        <v>12</v>
      </c>
    </row>
    <row r="35" spans="1:25" s="8" customFormat="1" x14ac:dyDescent="0.25">
      <c r="A35" s="21">
        <v>21</v>
      </c>
      <c r="B35" s="22">
        <f t="shared" si="2"/>
        <v>1054.8399999999999</v>
      </c>
      <c r="C35" s="42">
        <f t="shared" si="3"/>
        <v>0.20000000000004547</v>
      </c>
      <c r="D35" s="97">
        <v>40</v>
      </c>
      <c r="E35" s="22">
        <f t="shared" si="4"/>
        <v>6961.4000000000005</v>
      </c>
      <c r="F35" s="22">
        <f t="shared" si="5"/>
        <v>1.0299999999997453</v>
      </c>
      <c r="G35" s="97">
        <v>206</v>
      </c>
      <c r="H35" s="21">
        <f t="shared" si="6"/>
        <v>5139.5700000000006</v>
      </c>
      <c r="I35" s="21">
        <f t="shared" si="7"/>
        <v>0.9499999999998181</v>
      </c>
      <c r="J35" s="86">
        <v>38</v>
      </c>
      <c r="K35" s="21">
        <f t="shared" si="8"/>
        <v>2956.5499999999997</v>
      </c>
      <c r="L35" s="21">
        <f t="shared" si="9"/>
        <v>0.3000000000001819</v>
      </c>
      <c r="M35" s="91">
        <v>12</v>
      </c>
      <c r="N35" s="22">
        <f t="shared" si="0"/>
        <v>681.29999999999973</v>
      </c>
      <c r="O35" s="22">
        <f t="shared" si="10"/>
        <v>0.12999999999999545</v>
      </c>
      <c r="P35" s="97">
        <v>26</v>
      </c>
      <c r="Q35" s="21">
        <f t="shared" si="1"/>
        <v>6467.7400000000025</v>
      </c>
      <c r="R35" s="92">
        <f t="shared" si="11"/>
        <v>0.90999999999985448</v>
      </c>
      <c r="S35" s="97">
        <v>182</v>
      </c>
      <c r="T35" s="22">
        <f t="shared" si="12"/>
        <v>2745.7000000000003</v>
      </c>
      <c r="U35" s="21">
        <f t="shared" si="13"/>
        <v>0.40000000000009095</v>
      </c>
      <c r="V35" s="91">
        <v>16</v>
      </c>
      <c r="W35" s="21">
        <f t="shared" si="14"/>
        <v>2139.5300000000007</v>
      </c>
      <c r="X35" s="21">
        <f t="shared" si="15"/>
        <v>0.25</v>
      </c>
      <c r="Y35" s="111">
        <v>10</v>
      </c>
    </row>
    <row r="36" spans="1:25" s="8" customFormat="1" x14ac:dyDescent="0.25">
      <c r="A36" s="21">
        <v>22</v>
      </c>
      <c r="B36" s="22">
        <f t="shared" si="2"/>
        <v>1054.9599999999998</v>
      </c>
      <c r="C36" s="42">
        <f t="shared" si="3"/>
        <v>0.11999999999989086</v>
      </c>
      <c r="D36" s="97">
        <v>24</v>
      </c>
      <c r="E36" s="22">
        <f t="shared" si="4"/>
        <v>6962.4000000000005</v>
      </c>
      <c r="F36" s="22">
        <f t="shared" si="5"/>
        <v>1</v>
      </c>
      <c r="G36" s="97">
        <v>200</v>
      </c>
      <c r="H36" s="21">
        <f t="shared" si="6"/>
        <v>5140.5200000000004</v>
      </c>
      <c r="I36" s="21">
        <f t="shared" si="7"/>
        <v>0.9499999999998181</v>
      </c>
      <c r="J36" s="86">
        <v>38</v>
      </c>
      <c r="K36" s="21">
        <f t="shared" si="8"/>
        <v>2956.7999999999997</v>
      </c>
      <c r="L36" s="21">
        <f t="shared" si="9"/>
        <v>0.25</v>
      </c>
      <c r="M36" s="91">
        <v>10</v>
      </c>
      <c r="N36" s="22">
        <f t="shared" si="0"/>
        <v>681.37999999999977</v>
      </c>
      <c r="O36" s="22">
        <f t="shared" si="10"/>
        <v>8.0000000000040927E-2</v>
      </c>
      <c r="P36" s="97">
        <v>16</v>
      </c>
      <c r="Q36" s="21">
        <f t="shared" si="1"/>
        <v>6468.6000000000022</v>
      </c>
      <c r="R36" s="92">
        <f t="shared" si="11"/>
        <v>0.85999999999967258</v>
      </c>
      <c r="S36" s="97">
        <v>172</v>
      </c>
      <c r="T36" s="22">
        <f t="shared" si="12"/>
        <v>2746.0000000000005</v>
      </c>
      <c r="U36" s="21">
        <f t="shared" si="13"/>
        <v>0.3000000000001819</v>
      </c>
      <c r="V36" s="91">
        <v>12</v>
      </c>
      <c r="W36" s="21">
        <f t="shared" si="14"/>
        <v>2139.7300000000005</v>
      </c>
      <c r="X36" s="21">
        <f t="shared" si="15"/>
        <v>0.1999999999998181</v>
      </c>
      <c r="Y36" s="111">
        <v>8</v>
      </c>
    </row>
    <row r="37" spans="1:25" s="8" customFormat="1" x14ac:dyDescent="0.25">
      <c r="A37" s="21">
        <v>23</v>
      </c>
      <c r="B37" s="22">
        <f t="shared" si="2"/>
        <v>1055.0399999999997</v>
      </c>
      <c r="C37" s="42">
        <f t="shared" si="3"/>
        <v>7.999999999992724E-2</v>
      </c>
      <c r="D37" s="97">
        <v>16</v>
      </c>
      <c r="E37" s="22">
        <f t="shared" si="4"/>
        <v>6963.4000000000005</v>
      </c>
      <c r="F37" s="22">
        <f t="shared" si="5"/>
        <v>1</v>
      </c>
      <c r="G37" s="97">
        <v>200</v>
      </c>
      <c r="H37" s="21">
        <f t="shared" si="6"/>
        <v>5141.47</v>
      </c>
      <c r="I37" s="21">
        <f t="shared" si="7"/>
        <v>0.9499999999998181</v>
      </c>
      <c r="J37" s="86">
        <v>38</v>
      </c>
      <c r="K37" s="21">
        <f t="shared" si="8"/>
        <v>2956.9999999999995</v>
      </c>
      <c r="L37" s="21">
        <f t="shared" si="9"/>
        <v>0.1999999999998181</v>
      </c>
      <c r="M37" s="91">
        <v>8</v>
      </c>
      <c r="N37" s="22">
        <f t="shared" si="0"/>
        <v>681.41999999999973</v>
      </c>
      <c r="O37" s="22">
        <f t="shared" si="10"/>
        <v>3.999999999996362E-2</v>
      </c>
      <c r="P37" s="97">
        <v>8</v>
      </c>
      <c r="Q37" s="21">
        <f t="shared" si="1"/>
        <v>6469.4600000000019</v>
      </c>
      <c r="R37" s="92">
        <f t="shared" si="11"/>
        <v>0.85999999999967258</v>
      </c>
      <c r="S37" s="97">
        <v>172</v>
      </c>
      <c r="T37" s="22">
        <f t="shared" si="12"/>
        <v>2746.3500000000004</v>
      </c>
      <c r="U37" s="21">
        <f t="shared" si="13"/>
        <v>0.34999999999990905</v>
      </c>
      <c r="V37" s="91">
        <v>14</v>
      </c>
      <c r="W37" s="21">
        <f t="shared" si="14"/>
        <v>2139.8300000000004</v>
      </c>
      <c r="X37" s="21">
        <f t="shared" si="15"/>
        <v>9.9999999999909051E-2</v>
      </c>
      <c r="Y37" s="111">
        <v>4</v>
      </c>
    </row>
    <row r="38" spans="1:25" s="8" customFormat="1" x14ac:dyDescent="0.25">
      <c r="A38" s="21">
        <v>24</v>
      </c>
      <c r="B38" s="22">
        <f t="shared" si="2"/>
        <v>1055.1199999999997</v>
      </c>
      <c r="C38" s="42">
        <f t="shared" si="3"/>
        <v>7.999999999992724E-2</v>
      </c>
      <c r="D38" s="97">
        <v>16</v>
      </c>
      <c r="E38" s="22">
        <f t="shared" si="4"/>
        <v>6964.4100000000008</v>
      </c>
      <c r="F38" s="22">
        <f t="shared" si="5"/>
        <v>1.0100000000002183</v>
      </c>
      <c r="G38" s="97">
        <v>202</v>
      </c>
      <c r="H38" s="21">
        <f t="shared" si="6"/>
        <v>5142.3200000000006</v>
      </c>
      <c r="I38" s="21">
        <f t="shared" si="7"/>
        <v>0.8500000000003638</v>
      </c>
      <c r="J38" s="86">
        <v>34</v>
      </c>
      <c r="K38" s="21">
        <f t="shared" si="8"/>
        <v>2957.1999999999994</v>
      </c>
      <c r="L38" s="21">
        <f t="shared" si="9"/>
        <v>0.1999999999998181</v>
      </c>
      <c r="M38" s="91">
        <v>8</v>
      </c>
      <c r="N38" s="22">
        <f t="shared" si="0"/>
        <v>681.4599999999997</v>
      </c>
      <c r="O38" s="22">
        <f t="shared" si="10"/>
        <v>3.999999999996362E-2</v>
      </c>
      <c r="P38" s="97">
        <v>8</v>
      </c>
      <c r="Q38" s="21">
        <f t="shared" si="1"/>
        <v>6470.3200000000015</v>
      </c>
      <c r="R38" s="92">
        <f t="shared" si="11"/>
        <v>0.85999999999967258</v>
      </c>
      <c r="S38" s="97">
        <v>172</v>
      </c>
      <c r="T38" s="22">
        <f t="shared" si="12"/>
        <v>2746.55</v>
      </c>
      <c r="U38" s="21">
        <f t="shared" si="13"/>
        <v>0.1999999999998181</v>
      </c>
      <c r="V38" s="91">
        <v>8</v>
      </c>
      <c r="W38" s="21">
        <f t="shared" si="14"/>
        <v>2139.9300000000003</v>
      </c>
      <c r="X38" s="21">
        <f t="shared" si="15"/>
        <v>9.9999999999909051E-2</v>
      </c>
      <c r="Y38" s="111">
        <v>4</v>
      </c>
    </row>
    <row r="39" spans="1:25" s="8" customFormat="1" x14ac:dyDescent="0.25">
      <c r="A39" s="21" t="s">
        <v>36</v>
      </c>
      <c r="B39" s="23"/>
      <c r="C39" s="22">
        <f>SUM(C15:C38)</f>
        <v>3.5499999999997272</v>
      </c>
      <c r="D39" s="24">
        <f>SUM(D15:D38)</f>
        <v>710</v>
      </c>
      <c r="E39" s="23"/>
      <c r="F39" s="22">
        <f>SUM(F15:F38)</f>
        <v>22.410000000000764</v>
      </c>
      <c r="G39" s="24">
        <f>SUM(G15:G38)</f>
        <v>4482</v>
      </c>
      <c r="H39" s="21"/>
      <c r="I39" s="44">
        <f>SUM(I15:I38)</f>
        <v>41.500000000000909</v>
      </c>
      <c r="J39" s="45">
        <f>SUM(J15:J38)</f>
        <v>1660</v>
      </c>
      <c r="K39" s="44"/>
      <c r="L39" s="44">
        <f>SUM(L15:L38)</f>
        <v>8.6999999999993634</v>
      </c>
      <c r="M39" s="44">
        <f t="shared" ref="M39" si="16">SUM(M15:M38)</f>
        <v>348</v>
      </c>
      <c r="N39" s="21"/>
      <c r="O39" s="22">
        <f>SUM(O15:O38)</f>
        <v>2.1599999999997408</v>
      </c>
      <c r="P39" s="24">
        <f>SUM(P15:P38)</f>
        <v>432</v>
      </c>
      <c r="Q39" s="21"/>
      <c r="R39" s="21">
        <f>SUM(R15:R38)</f>
        <v>19.31000000000131</v>
      </c>
      <c r="S39" s="43">
        <f>SUM(S15:S38)</f>
        <v>3862</v>
      </c>
      <c r="T39" s="44"/>
      <c r="U39" s="44">
        <f t="shared" ref="U39:Y39" si="17">SUM(U15:U38)</f>
        <v>13.900000000000091</v>
      </c>
      <c r="V39" s="44">
        <f t="shared" si="17"/>
        <v>556</v>
      </c>
      <c r="W39" s="44"/>
      <c r="X39" s="44">
        <f t="shared" si="17"/>
        <v>5.6500000000000909</v>
      </c>
      <c r="Y39" s="44">
        <f t="shared" si="17"/>
        <v>226</v>
      </c>
    </row>
    <row r="40" spans="1:25" s="9" customFormat="1" ht="21" customHeight="1" x14ac:dyDescent="0.25"/>
    <row r="41" spans="1:25" s="9" customFormat="1" x14ac:dyDescent="0.25">
      <c r="B41" s="7" t="s">
        <v>103</v>
      </c>
      <c r="O41" s="7" t="s">
        <v>44</v>
      </c>
    </row>
  </sheetData>
  <mergeCells count="26">
    <mergeCell ref="A1:F1"/>
    <mergeCell ref="A2:F2"/>
    <mergeCell ref="A3:F3"/>
    <mergeCell ref="A4:Y4"/>
    <mergeCell ref="A6:Y6"/>
    <mergeCell ref="P1:Y1"/>
    <mergeCell ref="P2:Y2"/>
    <mergeCell ref="P3:Y3"/>
    <mergeCell ref="T10:V10"/>
    <mergeCell ref="W10:Y10"/>
    <mergeCell ref="N10:P10"/>
    <mergeCell ref="Q10:S10"/>
    <mergeCell ref="A7:Y7"/>
    <mergeCell ref="Q11:S11"/>
    <mergeCell ref="A9:A12"/>
    <mergeCell ref="B10:D10"/>
    <mergeCell ref="E10:G10"/>
    <mergeCell ref="H10:J10"/>
    <mergeCell ref="K10:M10"/>
    <mergeCell ref="B11:D11"/>
    <mergeCell ref="E11:G11"/>
    <mergeCell ref="H11:J11"/>
    <mergeCell ref="K11:M11"/>
    <mergeCell ref="N11:P11"/>
    <mergeCell ref="B9:M9"/>
    <mergeCell ref="N9:Y9"/>
  </mergeCells>
  <pageMargins left="0.97" right="0.31496062992125984" top="0.15748031496062992" bottom="0.15748031496062992" header="0" footer="0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61"/>
  <sheetViews>
    <sheetView workbookViewId="0">
      <selection activeCell="P34" sqref="P34"/>
    </sheetView>
  </sheetViews>
  <sheetFormatPr defaultRowHeight="15" x14ac:dyDescent="0.25"/>
  <cols>
    <col min="21" max="21" width="9.140625" style="115"/>
  </cols>
  <sheetData>
    <row r="1" spans="1:21" s="7" customFormat="1" ht="15.75" x14ac:dyDescent="0.25">
      <c r="A1" s="1" t="s">
        <v>25</v>
      </c>
      <c r="H1" s="6"/>
      <c r="J1" s="204" t="s">
        <v>69</v>
      </c>
      <c r="K1" s="204"/>
      <c r="L1" s="204"/>
      <c r="M1" s="204"/>
      <c r="U1" s="115"/>
    </row>
    <row r="2" spans="1:21" s="7" customFormat="1" ht="11.25" customHeight="1" x14ac:dyDescent="0.25">
      <c r="A2" s="2" t="s">
        <v>0</v>
      </c>
      <c r="J2" s="144" t="s">
        <v>63</v>
      </c>
      <c r="K2" s="144"/>
      <c r="L2" s="144"/>
      <c r="M2" s="144"/>
      <c r="U2" s="115"/>
    </row>
    <row r="3" spans="1:21" s="7" customFormat="1" ht="15.75" x14ac:dyDescent="0.25">
      <c r="A3" s="1" t="s">
        <v>26</v>
      </c>
      <c r="J3" s="203"/>
      <c r="K3" s="203"/>
      <c r="L3" s="203"/>
      <c r="M3" s="203"/>
      <c r="U3" s="115"/>
    </row>
    <row r="4" spans="1:21" s="54" customFormat="1" ht="15" customHeight="1" x14ac:dyDescent="0.2">
      <c r="A4" s="153" t="s">
        <v>18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U4" s="85"/>
    </row>
    <row r="5" spans="1:21" s="54" customFormat="1" ht="7.5" customHeight="1" x14ac:dyDescent="0.2">
      <c r="U5" s="85"/>
    </row>
    <row r="6" spans="1:21" s="7" customFormat="1" ht="15" customHeight="1" x14ac:dyDescent="0.25">
      <c r="A6" s="154" t="s">
        <v>55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U6" s="115"/>
    </row>
    <row r="7" spans="1:21" s="7" customFormat="1" ht="15" customHeight="1" x14ac:dyDescent="0.25">
      <c r="A7" s="154" t="s">
        <v>50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U7" s="115"/>
    </row>
    <row r="8" spans="1:21" s="7" customFormat="1" ht="10.5" customHeight="1" x14ac:dyDescent="0.25">
      <c r="I8" s="89"/>
      <c r="U8" s="115"/>
    </row>
    <row r="9" spans="1:21" s="7" customFormat="1" ht="15.75" customHeight="1" x14ac:dyDescent="0.25">
      <c r="A9" s="193" t="s">
        <v>5</v>
      </c>
      <c r="B9" s="196" t="s">
        <v>3</v>
      </c>
      <c r="C9" s="197"/>
      <c r="D9" s="197"/>
      <c r="E9" s="197"/>
      <c r="F9" s="197"/>
      <c r="G9" s="202"/>
      <c r="H9" s="196" t="s">
        <v>8</v>
      </c>
      <c r="I9" s="197"/>
      <c r="J9" s="197"/>
      <c r="K9" s="197"/>
      <c r="L9" s="197"/>
      <c r="M9" s="202"/>
      <c r="O9" s="39"/>
      <c r="P9" s="40"/>
      <c r="Q9" s="40"/>
      <c r="R9" s="39"/>
      <c r="S9" s="39"/>
      <c r="U9" s="115"/>
    </row>
    <row r="10" spans="1:21" s="7" customFormat="1" ht="15" customHeight="1" x14ac:dyDescent="0.25">
      <c r="A10" s="194"/>
      <c r="B10" s="190" t="s">
        <v>66</v>
      </c>
      <c r="C10" s="191"/>
      <c r="D10" s="192"/>
      <c r="E10" s="190" t="s">
        <v>67</v>
      </c>
      <c r="F10" s="191"/>
      <c r="G10" s="192"/>
      <c r="H10" s="190" t="s">
        <v>66</v>
      </c>
      <c r="I10" s="191"/>
      <c r="J10" s="192"/>
      <c r="K10" s="190" t="s">
        <v>67</v>
      </c>
      <c r="L10" s="191"/>
      <c r="M10" s="192"/>
      <c r="O10" s="39"/>
      <c r="P10" s="40"/>
      <c r="Q10" s="40"/>
      <c r="R10" s="39"/>
      <c r="S10" s="39"/>
      <c r="U10" s="115"/>
    </row>
    <row r="11" spans="1:21" s="7" customFormat="1" ht="15.75" customHeight="1" x14ac:dyDescent="0.25">
      <c r="A11" s="194"/>
      <c r="B11" s="190" t="s">
        <v>68</v>
      </c>
      <c r="C11" s="191"/>
      <c r="D11" s="192"/>
      <c r="E11" s="190" t="s">
        <v>68</v>
      </c>
      <c r="F11" s="191"/>
      <c r="G11" s="192"/>
      <c r="H11" s="190" t="s">
        <v>68</v>
      </c>
      <c r="I11" s="191"/>
      <c r="J11" s="192"/>
      <c r="K11" s="190" t="s">
        <v>68</v>
      </c>
      <c r="L11" s="191"/>
      <c r="M11" s="192"/>
      <c r="O11" s="39"/>
      <c r="P11" s="40"/>
      <c r="Q11" s="40"/>
      <c r="R11" s="39"/>
      <c r="S11" s="39"/>
      <c r="U11" s="115"/>
    </row>
    <row r="12" spans="1:21" s="7" customFormat="1" ht="51" x14ac:dyDescent="0.25">
      <c r="A12" s="195"/>
      <c r="B12" s="88" t="s">
        <v>48</v>
      </c>
      <c r="C12" s="49" t="s">
        <v>6</v>
      </c>
      <c r="D12" s="88" t="s">
        <v>47</v>
      </c>
      <c r="E12" s="88" t="s">
        <v>7</v>
      </c>
      <c r="F12" s="49" t="s">
        <v>6</v>
      </c>
      <c r="G12" s="88" t="s">
        <v>47</v>
      </c>
      <c r="H12" s="88" t="s">
        <v>7</v>
      </c>
      <c r="I12" s="49" t="s">
        <v>6</v>
      </c>
      <c r="J12" s="88" t="s">
        <v>10</v>
      </c>
      <c r="K12" s="88" t="s">
        <v>7</v>
      </c>
      <c r="L12" s="49" t="s">
        <v>6</v>
      </c>
      <c r="M12" s="88" t="s">
        <v>10</v>
      </c>
      <c r="O12" s="39"/>
      <c r="P12" s="40"/>
      <c r="Q12" s="40"/>
      <c r="R12" s="39"/>
      <c r="S12" s="39"/>
      <c r="U12" s="115"/>
    </row>
    <row r="13" spans="1:21" s="7" customFormat="1" x14ac:dyDescent="0.25">
      <c r="A13" s="88">
        <v>1</v>
      </c>
      <c r="B13" s="87">
        <v>2</v>
      </c>
      <c r="C13" s="88">
        <v>3</v>
      </c>
      <c r="D13" s="87">
        <v>4</v>
      </c>
      <c r="E13" s="88">
        <v>5</v>
      </c>
      <c r="F13" s="87">
        <v>6</v>
      </c>
      <c r="G13" s="88">
        <v>7</v>
      </c>
      <c r="H13" s="87">
        <v>8</v>
      </c>
      <c r="I13" s="88">
        <v>9</v>
      </c>
      <c r="J13" s="87">
        <v>10</v>
      </c>
      <c r="K13" s="88">
        <v>11</v>
      </c>
      <c r="L13" s="87">
        <v>12</v>
      </c>
      <c r="M13" s="88">
        <v>13</v>
      </c>
      <c r="O13" s="39"/>
      <c r="P13" s="40"/>
      <c r="Q13" s="40"/>
      <c r="R13" s="39"/>
      <c r="S13" s="39"/>
      <c r="U13" s="115"/>
    </row>
    <row r="14" spans="1:21" s="7" customFormat="1" x14ac:dyDescent="0.25">
      <c r="A14" s="88">
        <v>0</v>
      </c>
      <c r="B14" s="113"/>
      <c r="C14" s="39"/>
      <c r="D14" s="87"/>
      <c r="E14">
        <v>898.16200000000003</v>
      </c>
      <c r="F14" s="87"/>
      <c r="G14" s="87"/>
      <c r="H14" s="33"/>
      <c r="I14" s="87"/>
      <c r="J14" s="87"/>
      <c r="K14">
        <v>190.30250000000001</v>
      </c>
      <c r="L14" s="112"/>
      <c r="M14" s="87"/>
      <c r="O14" s="39"/>
      <c r="P14" s="39"/>
      <c r="Q14" s="39"/>
      <c r="R14" s="114"/>
      <c r="S14" s="114"/>
      <c r="T14" s="39"/>
      <c r="U14" s="116"/>
    </row>
    <row r="15" spans="1:21" s="7" customFormat="1" x14ac:dyDescent="0.25">
      <c r="A15" s="87">
        <v>1</v>
      </c>
      <c r="B15" s="87"/>
      <c r="C15" s="101"/>
      <c r="D15" s="100">
        <v>0</v>
      </c>
      <c r="E15" s="87"/>
      <c r="F15" s="87"/>
      <c r="G15" s="87">
        <v>8.68</v>
      </c>
      <c r="H15" s="35"/>
      <c r="I15" s="87"/>
      <c r="J15" s="100">
        <v>0</v>
      </c>
      <c r="K15" s="87"/>
      <c r="L15" s="87"/>
      <c r="M15" s="87">
        <v>15.51</v>
      </c>
      <c r="O15" s="39"/>
      <c r="P15" s="39"/>
      <c r="Q15" s="39"/>
      <c r="R15" s="114"/>
      <c r="S15" s="114"/>
      <c r="T15" s="39"/>
      <c r="U15" s="116"/>
    </row>
    <row r="16" spans="1:21" s="7" customFormat="1" x14ac:dyDescent="0.25">
      <c r="A16" s="88">
        <v>2</v>
      </c>
      <c r="B16" s="87"/>
      <c r="C16" s="101"/>
      <c r="D16" s="100">
        <v>0</v>
      </c>
      <c r="E16" s="87"/>
      <c r="F16" s="87"/>
      <c r="G16" s="87">
        <v>33.26</v>
      </c>
      <c r="H16" s="35"/>
      <c r="I16" s="87"/>
      <c r="J16" s="100">
        <v>0</v>
      </c>
      <c r="K16" s="87"/>
      <c r="L16" s="87"/>
      <c r="M16" s="87">
        <v>14.25</v>
      </c>
      <c r="O16" s="39"/>
      <c r="P16" s="39"/>
      <c r="Q16" s="39"/>
      <c r="R16" s="114"/>
      <c r="S16" s="114"/>
      <c r="T16" s="39"/>
      <c r="U16" s="116"/>
    </row>
    <row r="17" spans="1:21" s="7" customFormat="1" x14ac:dyDescent="0.25">
      <c r="A17" s="87">
        <v>3</v>
      </c>
      <c r="B17" s="87"/>
      <c r="C17" s="101"/>
      <c r="D17" s="100">
        <v>0</v>
      </c>
      <c r="E17" s="87"/>
      <c r="F17" s="87"/>
      <c r="G17" s="87">
        <v>62.28</v>
      </c>
      <c r="H17" s="35"/>
      <c r="I17" s="87"/>
      <c r="J17" s="100">
        <v>0</v>
      </c>
      <c r="K17" s="87"/>
      <c r="L17" s="87"/>
      <c r="M17" s="87">
        <v>13.28</v>
      </c>
      <c r="O17" s="39"/>
      <c r="P17" s="39"/>
      <c r="Q17" s="39"/>
      <c r="R17" s="114"/>
      <c r="S17" s="114"/>
      <c r="T17" s="39"/>
      <c r="U17" s="116"/>
    </row>
    <row r="18" spans="1:21" s="7" customFormat="1" x14ac:dyDescent="0.25">
      <c r="A18" s="88">
        <v>4</v>
      </c>
      <c r="B18" s="87"/>
      <c r="C18" s="101"/>
      <c r="D18" s="100">
        <v>0</v>
      </c>
      <c r="E18" s="87"/>
      <c r="F18" s="87"/>
      <c r="G18" s="87">
        <v>61.85</v>
      </c>
      <c r="H18" s="35"/>
      <c r="I18" s="87"/>
      <c r="J18" s="100">
        <v>0</v>
      </c>
      <c r="K18" s="87"/>
      <c r="L18" s="87"/>
      <c r="M18" s="87">
        <v>12.18</v>
      </c>
      <c r="O18" s="39"/>
      <c r="P18" s="39"/>
      <c r="Q18" s="39"/>
      <c r="R18" s="114"/>
      <c r="S18" s="114"/>
      <c r="T18" s="39"/>
      <c r="U18" s="116"/>
    </row>
    <row r="19" spans="1:21" s="7" customFormat="1" x14ac:dyDescent="0.25">
      <c r="A19" s="87">
        <v>5</v>
      </c>
      <c r="B19" s="35"/>
      <c r="C19" s="101"/>
      <c r="D19" s="100">
        <v>0</v>
      </c>
      <c r="E19" s="87"/>
      <c r="F19" s="87"/>
      <c r="G19" s="87">
        <v>59.3</v>
      </c>
      <c r="H19" s="35"/>
      <c r="I19" s="87"/>
      <c r="J19" s="100">
        <v>0</v>
      </c>
      <c r="K19" s="87"/>
      <c r="L19" s="87"/>
      <c r="M19" s="87">
        <v>10.74</v>
      </c>
      <c r="O19" s="39"/>
      <c r="P19" s="39"/>
      <c r="Q19" s="39"/>
      <c r="R19" s="114"/>
      <c r="S19" s="114"/>
      <c r="T19" s="39"/>
      <c r="U19" s="116"/>
    </row>
    <row r="20" spans="1:21" s="7" customFormat="1" x14ac:dyDescent="0.25">
      <c r="A20" s="88">
        <v>6</v>
      </c>
      <c r="B20" s="87"/>
      <c r="C20" s="101"/>
      <c r="D20" s="100">
        <v>0</v>
      </c>
      <c r="E20" s="87"/>
      <c r="F20" s="87"/>
      <c r="G20" s="87">
        <v>16.760000000000002</v>
      </c>
      <c r="H20" s="35"/>
      <c r="I20" s="87"/>
      <c r="J20" s="100">
        <v>0</v>
      </c>
      <c r="K20" s="87"/>
      <c r="L20" s="87"/>
      <c r="M20" s="87">
        <v>17.739999999999998</v>
      </c>
      <c r="O20" s="39"/>
      <c r="P20" s="39"/>
      <c r="Q20" s="39"/>
      <c r="R20" s="114"/>
      <c r="S20" s="114"/>
      <c r="T20" s="39"/>
      <c r="U20" s="116"/>
    </row>
    <row r="21" spans="1:21" s="7" customFormat="1" x14ac:dyDescent="0.25">
      <c r="A21" s="87">
        <v>7</v>
      </c>
      <c r="B21" s="87"/>
      <c r="C21" s="101"/>
      <c r="D21" s="100">
        <v>0</v>
      </c>
      <c r="E21" s="87"/>
      <c r="F21" s="87"/>
      <c r="G21" s="87">
        <v>43.68</v>
      </c>
      <c r="H21" s="35"/>
      <c r="I21" s="87"/>
      <c r="J21" s="100">
        <v>0</v>
      </c>
      <c r="K21" s="87"/>
      <c r="L21" s="87"/>
      <c r="M21" s="87">
        <v>22.1</v>
      </c>
      <c r="O21" s="39"/>
      <c r="P21" s="39"/>
      <c r="Q21" s="39"/>
      <c r="R21" s="114"/>
      <c r="S21" s="114"/>
      <c r="T21" s="39"/>
      <c r="U21" s="116"/>
    </row>
    <row r="22" spans="1:21" s="7" customFormat="1" x14ac:dyDescent="0.25">
      <c r="A22" s="88">
        <v>8</v>
      </c>
      <c r="B22" s="87"/>
      <c r="C22" s="101"/>
      <c r="D22" s="100">
        <v>0</v>
      </c>
      <c r="E22" s="87"/>
      <c r="F22" s="87"/>
      <c r="G22" s="87">
        <v>57.57</v>
      </c>
      <c r="H22" s="35"/>
      <c r="I22" s="87"/>
      <c r="J22" s="100">
        <v>0</v>
      </c>
      <c r="K22" s="87"/>
      <c r="L22" s="87"/>
      <c r="M22" s="87">
        <v>27.54</v>
      </c>
      <c r="O22" s="39"/>
      <c r="P22" s="39"/>
      <c r="Q22" s="39"/>
      <c r="R22" s="114"/>
      <c r="S22" s="114"/>
      <c r="T22" s="39"/>
      <c r="U22" s="116"/>
    </row>
    <row r="23" spans="1:21" s="7" customFormat="1" x14ac:dyDescent="0.25">
      <c r="A23" s="87">
        <v>9</v>
      </c>
      <c r="B23" s="87"/>
      <c r="C23" s="101"/>
      <c r="D23" s="100">
        <v>0</v>
      </c>
      <c r="E23" s="87"/>
      <c r="F23" s="87"/>
      <c r="G23" s="87">
        <v>34.869999999999997</v>
      </c>
      <c r="H23" s="35"/>
      <c r="I23" s="87"/>
      <c r="J23" s="100">
        <v>0</v>
      </c>
      <c r="K23" s="87"/>
      <c r="L23" s="87"/>
      <c r="M23" s="87">
        <v>25.55</v>
      </c>
      <c r="O23" s="39"/>
      <c r="P23" s="39"/>
      <c r="Q23" s="39"/>
      <c r="R23" s="114"/>
      <c r="S23" s="114"/>
      <c r="T23" s="39"/>
      <c r="U23" s="116"/>
    </row>
    <row r="24" spans="1:21" s="7" customFormat="1" x14ac:dyDescent="0.25">
      <c r="A24" s="88">
        <v>10</v>
      </c>
      <c r="B24" s="35"/>
      <c r="C24" s="101"/>
      <c r="D24" s="100">
        <v>0</v>
      </c>
      <c r="E24" s="37"/>
      <c r="F24" s="87"/>
      <c r="G24" s="87">
        <v>9.99</v>
      </c>
      <c r="H24" s="35"/>
      <c r="I24" s="87"/>
      <c r="J24" s="100">
        <v>0</v>
      </c>
      <c r="K24" s="87"/>
      <c r="L24" s="87"/>
      <c r="M24" s="87">
        <v>24.02</v>
      </c>
      <c r="O24" s="39"/>
      <c r="P24" s="39"/>
      <c r="Q24" s="39"/>
      <c r="R24" s="114"/>
      <c r="S24" s="114"/>
      <c r="T24" s="39"/>
      <c r="U24" s="116"/>
    </row>
    <row r="25" spans="1:21" s="7" customFormat="1" ht="15.75" customHeight="1" x14ac:dyDescent="0.25">
      <c r="A25" s="87">
        <v>11</v>
      </c>
      <c r="B25" s="87"/>
      <c r="C25" s="101"/>
      <c r="D25" s="100">
        <v>0</v>
      </c>
      <c r="E25" s="37"/>
      <c r="F25" s="87"/>
      <c r="G25" s="87">
        <v>39.020000000000003</v>
      </c>
      <c r="H25" s="35"/>
      <c r="I25" s="87"/>
      <c r="J25" s="100">
        <v>0</v>
      </c>
      <c r="K25" s="87"/>
      <c r="L25" s="87"/>
      <c r="M25" s="87">
        <v>27.11</v>
      </c>
      <c r="O25" s="39"/>
      <c r="P25" s="39"/>
      <c r="Q25" s="39"/>
      <c r="R25" s="114"/>
      <c r="S25" s="114"/>
      <c r="T25" s="39"/>
      <c r="U25" s="116"/>
    </row>
    <row r="26" spans="1:21" s="7" customFormat="1" x14ac:dyDescent="0.25">
      <c r="A26" s="88">
        <v>12</v>
      </c>
      <c r="B26" s="35"/>
      <c r="C26" s="101"/>
      <c r="D26" s="100">
        <v>0</v>
      </c>
      <c r="E26" s="87"/>
      <c r="F26" s="87"/>
      <c r="G26" s="87">
        <v>36.479999999999997</v>
      </c>
      <c r="H26" s="35"/>
      <c r="I26" s="87"/>
      <c r="J26" s="100">
        <v>0</v>
      </c>
      <c r="K26" s="87"/>
      <c r="L26" s="87"/>
      <c r="M26" s="87">
        <v>28.01</v>
      </c>
      <c r="O26" s="39"/>
      <c r="P26" s="39"/>
      <c r="Q26" s="39"/>
      <c r="R26" s="114"/>
      <c r="S26" s="114"/>
      <c r="T26" s="39"/>
      <c r="U26" s="116"/>
    </row>
    <row r="27" spans="1:21" s="7" customFormat="1" x14ac:dyDescent="0.25">
      <c r="A27" s="87">
        <v>13</v>
      </c>
      <c r="B27" s="87"/>
      <c r="C27" s="101"/>
      <c r="D27" s="100">
        <v>0</v>
      </c>
      <c r="E27" s="87"/>
      <c r="F27" s="38"/>
      <c r="G27" s="87">
        <v>34.56</v>
      </c>
      <c r="H27" s="35"/>
      <c r="I27" s="38"/>
      <c r="J27" s="100">
        <v>0</v>
      </c>
      <c r="K27" s="87"/>
      <c r="L27" s="87"/>
      <c r="M27" s="87">
        <v>29.61</v>
      </c>
      <c r="O27" s="39"/>
      <c r="P27" s="39"/>
      <c r="Q27" s="39"/>
      <c r="R27" s="114"/>
      <c r="S27" s="114"/>
      <c r="T27" s="39"/>
      <c r="U27" s="116"/>
    </row>
    <row r="28" spans="1:21" s="7" customFormat="1" x14ac:dyDescent="0.25">
      <c r="A28" s="88">
        <v>14</v>
      </c>
      <c r="B28" s="87"/>
      <c r="C28" s="101"/>
      <c r="D28" s="100">
        <v>0</v>
      </c>
      <c r="E28" s="87"/>
      <c r="F28" s="38"/>
      <c r="G28" s="87">
        <v>37.24</v>
      </c>
      <c r="H28" s="35"/>
      <c r="I28" s="38"/>
      <c r="J28" s="100">
        <v>0</v>
      </c>
      <c r="K28" s="87"/>
      <c r="L28" s="87"/>
      <c r="M28" s="87">
        <v>30.45</v>
      </c>
      <c r="O28" s="39"/>
      <c r="P28" s="39"/>
      <c r="Q28" s="39"/>
      <c r="R28" s="114"/>
      <c r="S28" s="114"/>
      <c r="T28" s="39"/>
      <c r="U28" s="116"/>
    </row>
    <row r="29" spans="1:21" s="7" customFormat="1" x14ac:dyDescent="0.25">
      <c r="A29" s="87">
        <v>15</v>
      </c>
      <c r="B29" s="87"/>
      <c r="C29" s="101"/>
      <c r="D29" s="100">
        <v>0</v>
      </c>
      <c r="E29" s="87"/>
      <c r="F29" s="87"/>
      <c r="G29" s="87">
        <v>35.17</v>
      </c>
      <c r="H29" s="35"/>
      <c r="I29" s="87"/>
      <c r="J29" s="100">
        <v>0</v>
      </c>
      <c r="K29" s="87"/>
      <c r="L29" s="87"/>
      <c r="M29" s="87">
        <v>29.27</v>
      </c>
      <c r="O29" s="39"/>
      <c r="P29" s="39"/>
      <c r="Q29" s="39"/>
      <c r="R29" s="114"/>
      <c r="S29" s="114"/>
      <c r="T29" s="39"/>
      <c r="U29" s="116"/>
    </row>
    <row r="30" spans="1:21" s="7" customFormat="1" x14ac:dyDescent="0.25">
      <c r="A30" s="88">
        <v>16</v>
      </c>
      <c r="B30" s="37"/>
      <c r="C30" s="101"/>
      <c r="D30" s="100">
        <v>0</v>
      </c>
      <c r="E30" s="37"/>
      <c r="F30" s="87"/>
      <c r="G30" s="87">
        <v>44.01</v>
      </c>
      <c r="H30" s="35"/>
      <c r="I30" s="87"/>
      <c r="J30" s="100">
        <v>0</v>
      </c>
      <c r="K30" s="87"/>
      <c r="L30" s="87"/>
      <c r="M30" s="87">
        <v>31.17</v>
      </c>
      <c r="O30" s="39"/>
      <c r="P30" s="39"/>
      <c r="Q30" s="39"/>
      <c r="R30" s="114"/>
      <c r="S30" s="114"/>
      <c r="T30" s="39"/>
      <c r="U30" s="116"/>
    </row>
    <row r="31" spans="1:21" s="7" customFormat="1" x14ac:dyDescent="0.25">
      <c r="A31" s="87">
        <v>17</v>
      </c>
      <c r="B31" s="87"/>
      <c r="C31" s="101"/>
      <c r="D31" s="100">
        <v>0</v>
      </c>
      <c r="E31" s="37"/>
      <c r="F31" s="87"/>
      <c r="G31" s="87">
        <v>51.17</v>
      </c>
      <c r="H31" s="35"/>
      <c r="I31" s="87"/>
      <c r="J31" s="100">
        <v>0</v>
      </c>
      <c r="K31" s="87"/>
      <c r="L31" s="87"/>
      <c r="M31" s="87">
        <v>31.09</v>
      </c>
      <c r="O31" s="39"/>
      <c r="P31" s="39"/>
      <c r="Q31" s="39"/>
      <c r="R31" s="114"/>
      <c r="S31" s="114"/>
      <c r="T31" s="39"/>
      <c r="U31" s="116"/>
    </row>
    <row r="32" spans="1:21" s="7" customFormat="1" x14ac:dyDescent="0.25">
      <c r="A32" s="88">
        <v>18</v>
      </c>
      <c r="B32" s="87"/>
      <c r="C32" s="101"/>
      <c r="D32" s="100">
        <v>0</v>
      </c>
      <c r="E32" s="37"/>
      <c r="F32" s="87"/>
      <c r="G32" s="87">
        <v>34.65</v>
      </c>
      <c r="H32" s="35"/>
      <c r="I32" s="87"/>
      <c r="J32" s="100">
        <v>0</v>
      </c>
      <c r="K32" s="87"/>
      <c r="L32" s="87"/>
      <c r="M32" s="87">
        <v>33.49</v>
      </c>
      <c r="O32" s="39"/>
      <c r="P32" s="39"/>
      <c r="Q32" s="39"/>
      <c r="R32" s="114"/>
      <c r="S32" s="114"/>
      <c r="T32" s="39"/>
      <c r="U32" s="116"/>
    </row>
    <row r="33" spans="1:21" s="7" customFormat="1" x14ac:dyDescent="0.25">
      <c r="A33" s="87">
        <v>19</v>
      </c>
      <c r="B33" s="35"/>
      <c r="C33" s="101"/>
      <c r="D33" s="100">
        <v>0</v>
      </c>
      <c r="E33" s="37"/>
      <c r="F33" s="87"/>
      <c r="G33" s="87">
        <v>20.47</v>
      </c>
      <c r="H33" s="35"/>
      <c r="I33" s="87"/>
      <c r="J33" s="100">
        <v>0</v>
      </c>
      <c r="K33" s="87"/>
      <c r="L33" s="87"/>
      <c r="M33" s="87">
        <v>36.85</v>
      </c>
      <c r="O33" s="39"/>
      <c r="P33" s="39"/>
      <c r="Q33" s="39"/>
      <c r="R33" s="114"/>
      <c r="S33" s="114"/>
      <c r="T33" s="39"/>
      <c r="U33" s="116"/>
    </row>
    <row r="34" spans="1:21" s="7" customFormat="1" x14ac:dyDescent="0.25">
      <c r="A34" s="88">
        <v>20</v>
      </c>
      <c r="B34" s="87"/>
      <c r="C34" s="101"/>
      <c r="D34" s="100">
        <v>0</v>
      </c>
      <c r="E34" s="37"/>
      <c r="F34" s="87"/>
      <c r="G34" s="87">
        <v>16.36</v>
      </c>
      <c r="H34" s="35"/>
      <c r="I34" s="87"/>
      <c r="J34" s="100">
        <v>0</v>
      </c>
      <c r="K34" s="87"/>
      <c r="L34" s="87"/>
      <c r="M34" s="87">
        <v>35.090000000000003</v>
      </c>
      <c r="O34" s="39"/>
      <c r="P34" s="39"/>
      <c r="Q34" s="39"/>
      <c r="R34" s="114"/>
      <c r="S34" s="114"/>
      <c r="T34" s="39"/>
      <c r="U34" s="116"/>
    </row>
    <row r="35" spans="1:21" s="7" customFormat="1" x14ac:dyDescent="0.25">
      <c r="A35" s="87">
        <v>21</v>
      </c>
      <c r="B35" s="87"/>
      <c r="C35" s="101"/>
      <c r="D35" s="100">
        <v>0</v>
      </c>
      <c r="E35" s="37"/>
      <c r="F35" s="87"/>
      <c r="G35" s="87">
        <v>38.28</v>
      </c>
      <c r="H35" s="35"/>
      <c r="I35" s="87"/>
      <c r="J35" s="100">
        <v>0</v>
      </c>
      <c r="K35" s="87"/>
      <c r="L35" s="87"/>
      <c r="M35" s="87">
        <v>33.11</v>
      </c>
      <c r="O35" s="39"/>
      <c r="P35" s="39"/>
      <c r="Q35" s="39"/>
      <c r="R35" s="114"/>
      <c r="S35" s="114"/>
      <c r="T35" s="39"/>
      <c r="U35" s="116"/>
    </row>
    <row r="36" spans="1:21" s="7" customFormat="1" x14ac:dyDescent="0.25">
      <c r="A36" s="88">
        <v>22</v>
      </c>
      <c r="B36" s="87"/>
      <c r="C36" s="101"/>
      <c r="D36" s="100">
        <v>0</v>
      </c>
      <c r="E36" s="87"/>
      <c r="F36" s="87"/>
      <c r="G36" s="87">
        <v>29.21</v>
      </c>
      <c r="H36" s="35"/>
      <c r="I36" s="87"/>
      <c r="J36" s="100">
        <v>0</v>
      </c>
      <c r="K36" s="87"/>
      <c r="L36" s="87"/>
      <c r="M36" s="87">
        <v>23.14</v>
      </c>
      <c r="O36" s="39"/>
      <c r="P36" s="39"/>
      <c r="Q36" s="39"/>
      <c r="R36" s="114"/>
      <c r="S36" s="114"/>
      <c r="T36" s="39"/>
      <c r="U36" s="116"/>
    </row>
    <row r="37" spans="1:21" s="7" customFormat="1" x14ac:dyDescent="0.25">
      <c r="A37" s="87">
        <v>23</v>
      </c>
      <c r="B37" s="87"/>
      <c r="C37" s="36"/>
      <c r="D37" s="100">
        <v>0</v>
      </c>
      <c r="E37" s="87"/>
      <c r="F37" s="87"/>
      <c r="G37" s="87">
        <v>24.92</v>
      </c>
      <c r="H37" s="35"/>
      <c r="I37" s="87"/>
      <c r="J37" s="100">
        <v>0</v>
      </c>
      <c r="K37" s="87"/>
      <c r="L37" s="87"/>
      <c r="M37" s="87">
        <v>19.73</v>
      </c>
      <c r="O37" s="39"/>
      <c r="P37" s="39"/>
      <c r="Q37" s="39"/>
      <c r="R37" s="114"/>
      <c r="S37" s="114"/>
      <c r="T37" s="39"/>
      <c r="U37" s="116"/>
    </row>
    <row r="38" spans="1:21" s="7" customFormat="1" ht="15.75" thickBot="1" x14ac:dyDescent="0.3">
      <c r="A38" s="102">
        <v>24</v>
      </c>
      <c r="B38"/>
      <c r="C38" s="104"/>
      <c r="D38" s="100">
        <v>0</v>
      </c>
      <c r="E38">
        <v>918.85749999999996</v>
      </c>
      <c r="F38" s="117"/>
      <c r="G38" s="118">
        <v>23.88</v>
      </c>
      <c r="H38" s="54"/>
      <c r="I38" s="106"/>
      <c r="J38" s="100">
        <v>0</v>
      </c>
      <c r="K38">
        <v>193.97300000000001</v>
      </c>
      <c r="L38" s="106"/>
      <c r="M38" s="106">
        <v>16.28</v>
      </c>
      <c r="O38" s="39"/>
      <c r="P38" s="39"/>
      <c r="Q38" s="39"/>
      <c r="R38" s="114"/>
      <c r="S38" s="114"/>
      <c r="T38" s="39"/>
      <c r="U38" s="116"/>
    </row>
    <row r="39" spans="1:21" s="7" customFormat="1" ht="15.75" thickBot="1" x14ac:dyDescent="0.3">
      <c r="A39" s="77" t="s">
        <v>9</v>
      </c>
      <c r="B39" s="107"/>
      <c r="C39" s="107"/>
      <c r="D39" s="107">
        <f t="shared" ref="D39" si="0">SUM(D15:D38)</f>
        <v>0</v>
      </c>
      <c r="E39" s="107"/>
      <c r="F39" s="107"/>
      <c r="G39" s="107">
        <f t="shared" ref="G39" si="1">SUM(G15:G38)</f>
        <v>853.65999999999985</v>
      </c>
      <c r="H39" s="107"/>
      <c r="I39" s="107"/>
      <c r="J39" s="107">
        <f t="shared" ref="J39:M39" si="2">SUM(J15:J38)</f>
        <v>0</v>
      </c>
      <c r="K39" s="107"/>
      <c r="L39" s="107"/>
      <c r="M39" s="107">
        <f t="shared" si="2"/>
        <v>587.30999999999995</v>
      </c>
      <c r="O39" s="39"/>
      <c r="P39" s="39"/>
      <c r="Q39" s="39"/>
      <c r="R39" s="114"/>
      <c r="S39" s="114"/>
      <c r="T39" s="39"/>
      <c r="U39" s="116"/>
    </row>
    <row r="40" spans="1:21" s="7" customFormat="1" x14ac:dyDescent="0.25">
      <c r="O40" s="39"/>
      <c r="P40" s="39"/>
      <c r="Q40" s="39"/>
      <c r="R40" s="114"/>
      <c r="S40" s="114"/>
      <c r="T40" s="39"/>
      <c r="U40" s="116"/>
    </row>
    <row r="41" spans="1:21" s="7" customFormat="1" ht="15.75" x14ac:dyDescent="0.25">
      <c r="B41" s="4" t="s">
        <v>103</v>
      </c>
      <c r="I41" s="7" t="s">
        <v>44</v>
      </c>
      <c r="O41" s="39"/>
      <c r="P41" s="39"/>
      <c r="Q41" s="39"/>
      <c r="R41" s="114"/>
      <c r="S41" s="114"/>
      <c r="T41" s="39"/>
      <c r="U41" s="116"/>
    </row>
    <row r="42" spans="1:21" s="7" customFormat="1" x14ac:dyDescent="0.25">
      <c r="O42" s="39"/>
      <c r="P42" s="39"/>
      <c r="Q42" s="39"/>
      <c r="R42" s="114"/>
      <c r="S42" s="114"/>
      <c r="T42" s="39"/>
      <c r="U42" s="116"/>
    </row>
    <row r="43" spans="1:21" x14ac:dyDescent="0.25">
      <c r="P43" s="39"/>
      <c r="Q43" s="39"/>
      <c r="R43" s="114"/>
      <c r="S43" s="114"/>
      <c r="T43" s="39"/>
      <c r="U43" s="116"/>
    </row>
    <row r="44" spans="1:21" x14ac:dyDescent="0.25">
      <c r="P44" s="39"/>
      <c r="Q44" s="39"/>
      <c r="R44" s="114"/>
      <c r="S44" s="114"/>
      <c r="T44" s="39"/>
      <c r="U44" s="116"/>
    </row>
    <row r="45" spans="1:21" x14ac:dyDescent="0.25">
      <c r="P45" s="39"/>
      <c r="Q45" s="39"/>
      <c r="R45" s="114"/>
      <c r="S45" s="114"/>
      <c r="T45" s="39"/>
      <c r="U45" s="116"/>
    </row>
    <row r="46" spans="1:21" x14ac:dyDescent="0.25">
      <c r="P46" s="39"/>
      <c r="Q46" s="39"/>
      <c r="R46" s="114"/>
      <c r="S46" s="114"/>
      <c r="T46" s="39"/>
      <c r="U46" s="116"/>
    </row>
    <row r="47" spans="1:21" x14ac:dyDescent="0.25">
      <c r="P47" s="39"/>
      <c r="Q47" s="39"/>
      <c r="R47" s="114"/>
      <c r="S47" s="114"/>
      <c r="T47" s="39"/>
      <c r="U47" s="116"/>
    </row>
    <row r="48" spans="1:21" x14ac:dyDescent="0.25">
      <c r="P48" s="39"/>
      <c r="Q48" s="39"/>
      <c r="R48" s="114"/>
      <c r="S48" s="114"/>
      <c r="T48" s="39"/>
      <c r="U48" s="116"/>
    </row>
    <row r="49" spans="16:21" x14ac:dyDescent="0.25">
      <c r="P49" s="39"/>
      <c r="Q49" s="39"/>
      <c r="R49" s="114"/>
      <c r="S49" s="114"/>
      <c r="T49" s="39"/>
      <c r="U49" s="116"/>
    </row>
    <row r="50" spans="16:21" x14ac:dyDescent="0.25">
      <c r="P50" s="39"/>
      <c r="Q50" s="39"/>
      <c r="R50" s="114"/>
      <c r="S50" s="114"/>
      <c r="T50" s="39"/>
      <c r="U50" s="116"/>
    </row>
    <row r="51" spans="16:21" x14ac:dyDescent="0.25">
      <c r="P51" s="39"/>
      <c r="Q51" s="39"/>
      <c r="R51" s="114"/>
      <c r="S51" s="114"/>
      <c r="T51" s="39"/>
      <c r="U51" s="116"/>
    </row>
    <row r="52" spans="16:21" x14ac:dyDescent="0.25">
      <c r="P52" s="39"/>
      <c r="Q52" s="39"/>
      <c r="R52" s="114"/>
      <c r="S52" s="114"/>
      <c r="T52" s="39"/>
      <c r="U52" s="116"/>
    </row>
    <row r="53" spans="16:21" x14ac:dyDescent="0.25">
      <c r="P53" s="39"/>
      <c r="Q53" s="39"/>
      <c r="R53" s="114"/>
      <c r="S53" s="114"/>
      <c r="T53" s="39"/>
      <c r="U53" s="116"/>
    </row>
    <row r="54" spans="16:21" x14ac:dyDescent="0.25">
      <c r="P54" s="39"/>
      <c r="Q54" s="39"/>
      <c r="R54" s="114"/>
      <c r="S54" s="114"/>
      <c r="T54" s="39"/>
      <c r="U54" s="116"/>
    </row>
    <row r="55" spans="16:21" x14ac:dyDescent="0.25">
      <c r="P55" s="39"/>
      <c r="Q55" s="39"/>
      <c r="R55" s="114"/>
      <c r="S55" s="114"/>
      <c r="T55" s="39"/>
      <c r="U55" s="116"/>
    </row>
    <row r="56" spans="16:21" x14ac:dyDescent="0.25">
      <c r="P56" s="39"/>
      <c r="Q56" s="39"/>
      <c r="R56" s="114"/>
      <c r="S56" s="114"/>
      <c r="T56" s="39"/>
      <c r="U56" s="116"/>
    </row>
    <row r="57" spans="16:21" x14ac:dyDescent="0.25">
      <c r="P57" s="39"/>
      <c r="Q57" s="39"/>
      <c r="R57" s="114"/>
      <c r="S57" s="114"/>
      <c r="T57" s="39"/>
      <c r="U57" s="116"/>
    </row>
    <row r="58" spans="16:21" x14ac:dyDescent="0.25">
      <c r="P58" s="39"/>
      <c r="Q58" s="39"/>
      <c r="R58" s="114"/>
      <c r="S58" s="114"/>
      <c r="T58" s="39"/>
      <c r="U58" s="116"/>
    </row>
    <row r="59" spans="16:21" x14ac:dyDescent="0.25">
      <c r="P59" s="39"/>
      <c r="Q59" s="39"/>
      <c r="R59" s="114"/>
      <c r="S59" s="114"/>
      <c r="T59" s="39"/>
      <c r="U59" s="116"/>
    </row>
    <row r="60" spans="16:21" x14ac:dyDescent="0.25">
      <c r="P60" s="39"/>
      <c r="Q60" s="39"/>
      <c r="R60" s="114"/>
      <c r="S60" s="114"/>
      <c r="T60" s="39"/>
      <c r="U60" s="116"/>
    </row>
    <row r="61" spans="16:21" x14ac:dyDescent="0.25">
      <c r="P61" s="39"/>
      <c r="Q61" s="39"/>
      <c r="R61" s="114"/>
      <c r="S61" s="114"/>
      <c r="T61" s="39"/>
      <c r="U61" s="116"/>
    </row>
  </sheetData>
  <mergeCells count="17">
    <mergeCell ref="J3:M3"/>
    <mergeCell ref="A4:M4"/>
    <mergeCell ref="J2:M2"/>
    <mergeCell ref="J1:M1"/>
    <mergeCell ref="A6:M6"/>
    <mergeCell ref="A7:M7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  <mergeCell ref="K11:M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ПС Вологда-Южная</vt:lpstr>
      <vt:lpstr>ТП-430</vt:lpstr>
      <vt:lpstr>ТП-809</vt:lpstr>
      <vt:lpstr>РП-44</vt:lpstr>
      <vt:lpstr>ТП-682</vt:lpstr>
      <vt:lpstr>ТП-2 (ООО "Русская баня")</vt:lpstr>
      <vt:lpstr>КТП-Ягодная (ООО "Вологдастрой)</vt:lpstr>
      <vt:lpstr>ТП-430 ("Славянский хлеб")</vt:lpstr>
      <vt:lpstr>КТП-902</vt:lpstr>
      <vt:lpstr>КТП-903</vt:lpstr>
      <vt:lpstr>ТП-809 (2)</vt:lpstr>
      <vt:lpstr>ТП-682 (2)</vt:lpstr>
      <vt:lpstr>РТП-25 (АО ВОЭК)</vt:lpstr>
      <vt:lpstr>ТП-Котельная (ООО Теплоэнергия)</vt:lpstr>
      <vt:lpstr>СЗ (сводная)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Лутай Денис Владимирович</cp:lastModifiedBy>
  <cp:lastPrinted>2018-07-03T12:02:00Z</cp:lastPrinted>
  <dcterms:created xsi:type="dcterms:W3CDTF">2016-05-31T12:21:19Z</dcterms:created>
  <dcterms:modified xsi:type="dcterms:W3CDTF">2019-01-24T12:25:05Z</dcterms:modified>
</cp:coreProperties>
</file>